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есурс.МП КУльтура" sheetId="7" r:id="rId1"/>
    <sheet name="Ресурс.доп.образование" sheetId="4" r:id="rId2"/>
    <sheet name="Ресурс.библиотеки" sheetId="3" r:id="rId3"/>
    <sheet name="Ресурс.клубы" sheetId="5" r:id="rId4"/>
    <sheet name="Ресурс.памятники" sheetId="6" r:id="rId5"/>
  </sheets>
  <definedNames>
    <definedName name="_xlnm.Print_Titles" localSheetId="2">Ресурс.библиотеки!$9:$9</definedName>
    <definedName name="_xlnm.Print_Titles" localSheetId="1">Ресурс.доп.образование!$9:$9</definedName>
    <definedName name="_xlnm.Print_Titles" localSheetId="3">Ресурс.клубы!$9:$9</definedName>
    <definedName name="_xlnm.Print_Titles" localSheetId="0">'Ресурс.МП КУльтура'!$9:$9</definedName>
    <definedName name="_xlnm.Print_Titles" localSheetId="4">Ресурс.памятники!$9:$9</definedName>
  </definedNames>
  <calcPr calcId="125725"/>
</workbook>
</file>

<file path=xl/calcChain.xml><?xml version="1.0" encoding="utf-8"?>
<calcChain xmlns="http://schemas.openxmlformats.org/spreadsheetml/2006/main">
  <c r="E14" i="7"/>
  <c r="F14"/>
  <c r="H14"/>
  <c r="D14"/>
  <c r="E13"/>
  <c r="F13"/>
  <c r="G13"/>
  <c r="H13"/>
  <c r="D13"/>
  <c r="E12"/>
  <c r="F12"/>
  <c r="G12"/>
  <c r="H12"/>
  <c r="D12"/>
  <c r="E11"/>
  <c r="F11"/>
  <c r="G11"/>
  <c r="H11"/>
  <c r="D11"/>
  <c r="E30"/>
  <c r="F30"/>
  <c r="G30"/>
  <c r="H30"/>
  <c r="D30"/>
  <c r="E34"/>
  <c r="F34"/>
  <c r="G34"/>
  <c r="H34"/>
  <c r="D34"/>
  <c r="E33"/>
  <c r="F33"/>
  <c r="G33"/>
  <c r="H33"/>
  <c r="D33"/>
  <c r="E32"/>
  <c r="F32"/>
  <c r="G32"/>
  <c r="H32"/>
  <c r="D32"/>
  <c r="I31"/>
  <c r="E31"/>
  <c r="F31"/>
  <c r="G31"/>
  <c r="H31"/>
  <c r="D31"/>
  <c r="E35"/>
  <c r="F35"/>
  <c r="G35"/>
  <c r="H35"/>
  <c r="D35"/>
  <c r="E38"/>
  <c r="F38"/>
  <c r="G38"/>
  <c r="H38"/>
  <c r="D38"/>
  <c r="E40"/>
  <c r="F40"/>
  <c r="G40"/>
  <c r="H40"/>
  <c r="D40"/>
  <c r="E48"/>
  <c r="E44" s="1"/>
  <c r="D44"/>
  <c r="F48"/>
  <c r="F44" s="1"/>
  <c r="G48"/>
  <c r="G44" s="1"/>
  <c r="H48"/>
  <c r="E45"/>
  <c r="F45"/>
  <c r="I45" s="1"/>
  <c r="G45"/>
  <c r="H45"/>
  <c r="D45"/>
  <c r="E46"/>
  <c r="F46"/>
  <c r="G46"/>
  <c r="I46" s="1"/>
  <c r="H46"/>
  <c r="D46"/>
  <c r="I42"/>
  <c r="I43"/>
  <c r="I47"/>
  <c r="E47"/>
  <c r="F47"/>
  <c r="G47"/>
  <c r="H47"/>
  <c r="D47"/>
  <c r="D48"/>
  <c r="E49"/>
  <c r="F49"/>
  <c r="G49"/>
  <c r="H49"/>
  <c r="D49"/>
  <c r="E52"/>
  <c r="H18" i="3"/>
  <c r="E15" i="7"/>
  <c r="E19"/>
  <c r="F19"/>
  <c r="G19"/>
  <c r="H19"/>
  <c r="H15" s="1"/>
  <c r="D19"/>
  <c r="E18"/>
  <c r="F18"/>
  <c r="G18"/>
  <c r="H18"/>
  <c r="D18"/>
  <c r="I17"/>
  <c r="H16"/>
  <c r="E17"/>
  <c r="F17"/>
  <c r="G17"/>
  <c r="H17"/>
  <c r="D17"/>
  <c r="E16"/>
  <c r="F16"/>
  <c r="F15" s="1"/>
  <c r="G16"/>
  <c r="D16"/>
  <c r="E26"/>
  <c r="F26"/>
  <c r="G26"/>
  <c r="H26"/>
  <c r="D26"/>
  <c r="I27"/>
  <c r="I28"/>
  <c r="I29"/>
  <c r="E56"/>
  <c r="F56"/>
  <c r="G56"/>
  <c r="H56"/>
  <c r="I56"/>
  <c r="D56"/>
  <c r="E60"/>
  <c r="F60"/>
  <c r="I60" s="1"/>
  <c r="G60"/>
  <c r="H60"/>
  <c r="D60"/>
  <c r="E61"/>
  <c r="F61"/>
  <c r="I61" s="1"/>
  <c r="G61"/>
  <c r="H61"/>
  <c r="D61"/>
  <c r="E62"/>
  <c r="F62"/>
  <c r="G62"/>
  <c r="H62"/>
  <c r="I62" s="1"/>
  <c r="D62"/>
  <c r="E64"/>
  <c r="F64"/>
  <c r="G64"/>
  <c r="H64"/>
  <c r="D64"/>
  <c r="E66"/>
  <c r="F66"/>
  <c r="I66" s="1"/>
  <c r="G66"/>
  <c r="H66"/>
  <c r="D66"/>
  <c r="E68"/>
  <c r="F68"/>
  <c r="G68"/>
  <c r="I68" s="1"/>
  <c r="H68"/>
  <c r="D68"/>
  <c r="E69"/>
  <c r="F69"/>
  <c r="I69" s="1"/>
  <c r="G69"/>
  <c r="H69"/>
  <c r="D69"/>
  <c r="E70"/>
  <c r="F70"/>
  <c r="I70" s="1"/>
  <c r="G70"/>
  <c r="H70"/>
  <c r="D70"/>
  <c r="E72"/>
  <c r="F72"/>
  <c r="I72" s="1"/>
  <c r="G72"/>
  <c r="H72"/>
  <c r="D72"/>
  <c r="I53"/>
  <c r="I54"/>
  <c r="I55"/>
  <c r="I57"/>
  <c r="I58"/>
  <c r="I59"/>
  <c r="I63"/>
  <c r="I65"/>
  <c r="I67"/>
  <c r="I71"/>
  <c r="H52"/>
  <c r="G52"/>
  <c r="F52"/>
  <c r="I51"/>
  <c r="I50"/>
  <c r="I39"/>
  <c r="I38"/>
  <c r="I37"/>
  <c r="I36"/>
  <c r="I25"/>
  <c r="I24"/>
  <c r="H23"/>
  <c r="G23"/>
  <c r="F23"/>
  <c r="E23"/>
  <c r="D23"/>
  <c r="E10" i="6"/>
  <c r="F10"/>
  <c r="G10"/>
  <c r="H10"/>
  <c r="D10"/>
  <c r="E11"/>
  <c r="F11"/>
  <c r="G11"/>
  <c r="H11"/>
  <c r="D11"/>
  <c r="E13"/>
  <c r="E12" s="1"/>
  <c r="F13"/>
  <c r="F12" s="1"/>
  <c r="G13"/>
  <c r="G12" s="1"/>
  <c r="H13"/>
  <c r="H12" s="1"/>
  <c r="D13"/>
  <c r="D12" s="1"/>
  <c r="E14"/>
  <c r="F14"/>
  <c r="G14"/>
  <c r="H14"/>
  <c r="D14"/>
  <c r="E16"/>
  <c r="F16"/>
  <c r="G16"/>
  <c r="H16"/>
  <c r="D16"/>
  <c r="I17"/>
  <c r="E19"/>
  <c r="E18" s="1"/>
  <c r="F19"/>
  <c r="F18" s="1"/>
  <c r="G19"/>
  <c r="G18" s="1"/>
  <c r="H19"/>
  <c r="H18" s="1"/>
  <c r="D19"/>
  <c r="D18" s="1"/>
  <c r="E20"/>
  <c r="F20"/>
  <c r="G20"/>
  <c r="H20"/>
  <c r="D20"/>
  <c r="E22"/>
  <c r="F22"/>
  <c r="G22"/>
  <c r="H22"/>
  <c r="D22"/>
  <c r="E26"/>
  <c r="F26"/>
  <c r="G26"/>
  <c r="H26"/>
  <c r="D26"/>
  <c r="H25"/>
  <c r="H24" s="1"/>
  <c r="G25"/>
  <c r="G24" s="1"/>
  <c r="F25"/>
  <c r="F24" s="1"/>
  <c r="E25"/>
  <c r="E24" s="1"/>
  <c r="D25"/>
  <c r="D24" s="1"/>
  <c r="I23"/>
  <c r="I21"/>
  <c r="I15"/>
  <c r="E14" i="5"/>
  <c r="F14"/>
  <c r="H14"/>
  <c r="D14"/>
  <c r="E13"/>
  <c r="G13"/>
  <c r="H13"/>
  <c r="D13"/>
  <c r="E12"/>
  <c r="F12"/>
  <c r="G12"/>
  <c r="H12"/>
  <c r="D12"/>
  <c r="D11"/>
  <c r="E24"/>
  <c r="F24"/>
  <c r="G24"/>
  <c r="H24"/>
  <c r="D24"/>
  <c r="E23"/>
  <c r="F23"/>
  <c r="I23" s="1"/>
  <c r="G23"/>
  <c r="D23"/>
  <c r="D22"/>
  <c r="E21"/>
  <c r="H21"/>
  <c r="D21"/>
  <c r="H23"/>
  <c r="E22"/>
  <c r="F22"/>
  <c r="I22" s="1"/>
  <c r="G22"/>
  <c r="H22"/>
  <c r="E36"/>
  <c r="F36"/>
  <c r="F11" s="1"/>
  <c r="G36"/>
  <c r="G11" s="1"/>
  <c r="H36"/>
  <c r="D36"/>
  <c r="E37"/>
  <c r="F37"/>
  <c r="G37"/>
  <c r="H37"/>
  <c r="D37"/>
  <c r="E38"/>
  <c r="F38"/>
  <c r="I38" s="1"/>
  <c r="G38"/>
  <c r="H38"/>
  <c r="D38"/>
  <c r="E32"/>
  <c r="F32"/>
  <c r="G32"/>
  <c r="H32"/>
  <c r="D32"/>
  <c r="I32" s="1"/>
  <c r="I33"/>
  <c r="I34"/>
  <c r="E29"/>
  <c r="F29"/>
  <c r="G29"/>
  <c r="H29"/>
  <c r="D29"/>
  <c r="I30"/>
  <c r="E25"/>
  <c r="F25"/>
  <c r="G25"/>
  <c r="H25"/>
  <c r="D25"/>
  <c r="I26"/>
  <c r="I27"/>
  <c r="I41"/>
  <c r="I40"/>
  <c r="H39"/>
  <c r="G39"/>
  <c r="F39"/>
  <c r="E39"/>
  <c r="D39"/>
  <c r="E11"/>
  <c r="I31"/>
  <c r="I28"/>
  <c r="I20"/>
  <c r="I19"/>
  <c r="H18"/>
  <c r="G18"/>
  <c r="F18"/>
  <c r="E18"/>
  <c r="D18"/>
  <c r="H17"/>
  <c r="G17"/>
  <c r="F17"/>
  <c r="E17"/>
  <c r="D17"/>
  <c r="H16"/>
  <c r="G16"/>
  <c r="F16"/>
  <c r="E16"/>
  <c r="D16"/>
  <c r="F15"/>
  <c r="E15"/>
  <c r="E14" i="4"/>
  <c r="F14"/>
  <c r="G14"/>
  <c r="H14"/>
  <c r="D14"/>
  <c r="E13"/>
  <c r="F13"/>
  <c r="G13"/>
  <c r="H13"/>
  <c r="D13"/>
  <c r="E12"/>
  <c r="F12"/>
  <c r="G12"/>
  <c r="H12"/>
  <c r="D12"/>
  <c r="E11"/>
  <c r="F11"/>
  <c r="G11"/>
  <c r="H11"/>
  <c r="D11"/>
  <c r="D32"/>
  <c r="E35"/>
  <c r="F35"/>
  <c r="G35"/>
  <c r="H35"/>
  <c r="D35"/>
  <c r="E36"/>
  <c r="F36"/>
  <c r="G36"/>
  <c r="H36"/>
  <c r="D36"/>
  <c r="E21"/>
  <c r="F21"/>
  <c r="D21"/>
  <c r="E23"/>
  <c r="F23"/>
  <c r="G23"/>
  <c r="H23"/>
  <c r="I23" s="1"/>
  <c r="D23"/>
  <c r="E22"/>
  <c r="F22"/>
  <c r="I22" s="1"/>
  <c r="G22"/>
  <c r="G21" s="1"/>
  <c r="H22"/>
  <c r="H21" s="1"/>
  <c r="D22"/>
  <c r="I31"/>
  <c r="E30"/>
  <c r="F30"/>
  <c r="G30"/>
  <c r="H30"/>
  <c r="D30"/>
  <c r="I30" s="1"/>
  <c r="I28"/>
  <c r="E27"/>
  <c r="F27"/>
  <c r="G27"/>
  <c r="H27"/>
  <c r="D27"/>
  <c r="E24"/>
  <c r="F24"/>
  <c r="G24"/>
  <c r="H24"/>
  <c r="D24"/>
  <c r="I25"/>
  <c r="I19"/>
  <c r="I20"/>
  <c r="E18"/>
  <c r="F18"/>
  <c r="G18"/>
  <c r="H18"/>
  <c r="D18"/>
  <c r="I38"/>
  <c r="I37"/>
  <c r="H34"/>
  <c r="G34"/>
  <c r="F34"/>
  <c r="E34"/>
  <c r="D34"/>
  <c r="H33"/>
  <c r="G33"/>
  <c r="F33"/>
  <c r="E33"/>
  <c r="D33"/>
  <c r="H32"/>
  <c r="I29"/>
  <c r="I26"/>
  <c r="I17"/>
  <c r="F15"/>
  <c r="E15"/>
  <c r="H15"/>
  <c r="G15"/>
  <c r="D15"/>
  <c r="I19" i="3"/>
  <c r="I20"/>
  <c r="I22"/>
  <c r="I24"/>
  <c r="I26"/>
  <c r="I32"/>
  <c r="I33"/>
  <c r="I34"/>
  <c r="D16"/>
  <c r="D13" s="1"/>
  <c r="D28"/>
  <c r="E30"/>
  <c r="F30"/>
  <c r="G30"/>
  <c r="H30"/>
  <c r="H13" s="1"/>
  <c r="D30"/>
  <c r="E29"/>
  <c r="F29"/>
  <c r="F12" s="1"/>
  <c r="G29"/>
  <c r="G12" s="1"/>
  <c r="H29"/>
  <c r="H12" s="1"/>
  <c r="D29"/>
  <c r="D12" s="1"/>
  <c r="E28"/>
  <c r="E11" s="1"/>
  <c r="F28"/>
  <c r="F11" s="1"/>
  <c r="G28"/>
  <c r="G11" s="1"/>
  <c r="H28"/>
  <c r="H11" s="1"/>
  <c r="D11"/>
  <c r="E31"/>
  <c r="F31"/>
  <c r="G31"/>
  <c r="H31"/>
  <c r="D31"/>
  <c r="E35"/>
  <c r="F35"/>
  <c r="G35"/>
  <c r="H35"/>
  <c r="D35"/>
  <c r="E23"/>
  <c r="F23"/>
  <c r="G23"/>
  <c r="H23"/>
  <c r="D23"/>
  <c r="E25"/>
  <c r="F25"/>
  <c r="G25"/>
  <c r="H25"/>
  <c r="D25"/>
  <c r="E21"/>
  <c r="F21"/>
  <c r="G21"/>
  <c r="H21"/>
  <c r="D21"/>
  <c r="I21" s="1"/>
  <c r="E17"/>
  <c r="E14" s="1"/>
  <c r="F17"/>
  <c r="F14" s="1"/>
  <c r="G17"/>
  <c r="G14" s="1"/>
  <c r="H17"/>
  <c r="H14" s="1"/>
  <c r="D17"/>
  <c r="D14" s="1"/>
  <c r="E16"/>
  <c r="F16"/>
  <c r="G16"/>
  <c r="H16"/>
  <c r="E18"/>
  <c r="F18"/>
  <c r="G18"/>
  <c r="D18"/>
  <c r="I48" i="7" l="1"/>
  <c r="G14"/>
  <c r="G15"/>
  <c r="I29" i="5"/>
  <c r="G14"/>
  <c r="I14" s="1"/>
  <c r="G15"/>
  <c r="I32" i="7"/>
  <c r="H44"/>
  <c r="F13" i="5"/>
  <c r="I26" i="7"/>
  <c r="I16"/>
  <c r="D15"/>
  <c r="I19"/>
  <c r="I18"/>
  <c r="I64"/>
  <c r="D52"/>
  <c r="I52" s="1"/>
  <c r="F20"/>
  <c r="I22"/>
  <c r="D20"/>
  <c r="H20"/>
  <c r="I33"/>
  <c r="G20"/>
  <c r="I21"/>
  <c r="I40"/>
  <c r="I35"/>
  <c r="E20"/>
  <c r="I49"/>
  <c r="I23"/>
  <c r="I34"/>
  <c r="I11"/>
  <c r="I44"/>
  <c r="I12"/>
  <c r="I16" i="6"/>
  <c r="I19"/>
  <c r="I22"/>
  <c r="I26"/>
  <c r="I14"/>
  <c r="I13"/>
  <c r="I20"/>
  <c r="I18"/>
  <c r="I25"/>
  <c r="I24" i="5"/>
  <c r="G21"/>
  <c r="F21"/>
  <c r="F35"/>
  <c r="G35"/>
  <c r="E35"/>
  <c r="E10"/>
  <c r="G10"/>
  <c r="I36"/>
  <c r="H35"/>
  <c r="I39"/>
  <c r="I25"/>
  <c r="H15"/>
  <c r="I15" s="1"/>
  <c r="D15"/>
  <c r="I17"/>
  <c r="I18"/>
  <c r="F10"/>
  <c r="I16"/>
  <c r="H11"/>
  <c r="I37"/>
  <c r="D35"/>
  <c r="I35" i="4"/>
  <c r="G32"/>
  <c r="E32"/>
  <c r="I36"/>
  <c r="F32"/>
  <c r="I21"/>
  <c r="H10"/>
  <c r="I27"/>
  <c r="I24"/>
  <c r="I18"/>
  <c r="I12"/>
  <c r="I15"/>
  <c r="I34"/>
  <c r="G10"/>
  <c r="I16"/>
  <c r="I14"/>
  <c r="I33"/>
  <c r="E10"/>
  <c r="I14" i="3"/>
  <c r="I35"/>
  <c r="E13"/>
  <c r="I18"/>
  <c r="I16"/>
  <c r="I25"/>
  <c r="I23"/>
  <c r="D10"/>
  <c r="G13"/>
  <c r="G10" s="1"/>
  <c r="D27"/>
  <c r="I17"/>
  <c r="F13"/>
  <c r="I13" s="1"/>
  <c r="I29"/>
  <c r="H27"/>
  <c r="I31"/>
  <c r="G27"/>
  <c r="E27"/>
  <c r="F27"/>
  <c r="I28"/>
  <c r="I30"/>
  <c r="E12"/>
  <c r="I12" s="1"/>
  <c r="H10"/>
  <c r="I11"/>
  <c r="G15"/>
  <c r="F15"/>
  <c r="H15"/>
  <c r="D15"/>
  <c r="E15"/>
  <c r="I21" i="5" l="1"/>
  <c r="I30" i="7"/>
  <c r="I15"/>
  <c r="E10"/>
  <c r="G10"/>
  <c r="F10"/>
  <c r="I20"/>
  <c r="H10"/>
  <c r="I13"/>
  <c r="I14"/>
  <c r="D10"/>
  <c r="I11" i="6"/>
  <c r="I24"/>
  <c r="I12"/>
  <c r="I10"/>
  <c r="I35" i="5"/>
  <c r="H10"/>
  <c r="I12"/>
  <c r="I13"/>
  <c r="D10"/>
  <c r="I11"/>
  <c r="I32" i="4"/>
  <c r="F10"/>
  <c r="I11"/>
  <c r="I13"/>
  <c r="D10"/>
  <c r="F10" i="3"/>
  <c r="I15"/>
  <c r="I27"/>
  <c r="E10"/>
  <c r="I10" i="7" l="1"/>
  <c r="I10" i="5"/>
  <c r="I10" i="4"/>
  <c r="I10" i="3"/>
</calcChain>
</file>

<file path=xl/sharedStrings.xml><?xml version="1.0" encoding="utf-8"?>
<sst xmlns="http://schemas.openxmlformats.org/spreadsheetml/2006/main" count="354" uniqueCount="93">
  <si>
    <t>всего</t>
  </si>
  <si>
    <t>федеральный бюджет</t>
  </si>
  <si>
    <t>краевой бюджет</t>
  </si>
  <si>
    <t>местный бюджет</t>
  </si>
  <si>
    <t>иные внебюджетные источники</t>
  </si>
  <si>
    <t>Подпрограмма № 2 «Организация библиотечного обслуживания населения»</t>
  </si>
  <si>
    <t>2017 год</t>
  </si>
  <si>
    <t>2018 год</t>
  </si>
  <si>
    <t>2019 год</t>
  </si>
  <si>
    <t>2020 год</t>
  </si>
  <si>
    <t xml:space="preserve">2021 год </t>
  </si>
  <si>
    <t xml:space="preserve">Мероприятие 1 Обеспечение деятельности (оказание услуг) муниципального учреждения </t>
  </si>
  <si>
    <t>Основное мероприятие 2.                                  Создание условий для организации библиотечного обслуживания населения  в соответствии с современными требованиями</t>
  </si>
  <si>
    <t>Мероприятие 1. Создание условий для повышения качества и доступности библиотечных услуг</t>
  </si>
  <si>
    <t>Мероприятие 2.         Обеспечение безопасных условий функционирования муниципального учреждения</t>
  </si>
  <si>
    <t>Основное мероприятие 3. Комплектование библиотечного фонда</t>
  </si>
  <si>
    <t>Мероприятие 1 Приобретение книжных изданий, в том числе в электронной версии</t>
  </si>
  <si>
    <t>Мероприятие 2. Приобретение периодических изданий, в том числе электронных версий</t>
  </si>
  <si>
    <t>1.1.</t>
  </si>
  <si>
    <t>1.1.1.</t>
  </si>
  <si>
    <t>1.2.</t>
  </si>
  <si>
    <t>1.2.1.</t>
  </si>
  <si>
    <t>1.2.2.</t>
  </si>
  <si>
    <t>1.3.</t>
  </si>
  <si>
    <t>1.3.1.</t>
  </si>
  <si>
    <t>1.3.2.</t>
  </si>
  <si>
    <t>Основное мероприятие 1. Функционирование муниципального учреждения</t>
  </si>
  <si>
    <t>Всего</t>
  </si>
  <si>
    <t>Оценка расходов (тыс.рублей), годы</t>
  </si>
  <si>
    <t>Источники ресурсного обеспечения</t>
  </si>
  <si>
    <t>№ п/п</t>
  </si>
  <si>
    <t>Наименование подпрограммы, отдельного мероприятия</t>
  </si>
  <si>
    <t xml:space="preserve">             Приложение № 3                                                                         к постановлению администрации                                 Партизанского городского округа </t>
  </si>
  <si>
    <t>500,000»</t>
  </si>
  <si>
    <t>ИНФОРМАЦИЯ</t>
  </si>
  <si>
    <t xml:space="preserve">Подпрограмма № 1 «Организация предоставления дополнительного образования в сфере культуры и искусства»  </t>
  </si>
  <si>
    <t>Основное мероприятие 2.                                  Создание условий для организации учебного процесса в соответствии с современными требованиями в муниципальном учреждении</t>
  </si>
  <si>
    <t>Мероприятие 1. Проведение текущих и капитальных ремонтов</t>
  </si>
  <si>
    <t xml:space="preserve">Мероприятите 3. Обеспечение безопасных условий функционирования образовательного учреждения </t>
  </si>
  <si>
    <t>1.2.3.</t>
  </si>
  <si>
    <t xml:space="preserve">Основное мероприятие 3. Федеральный проект «Культурная среда»  </t>
  </si>
  <si>
    <t>Мероприятие 1 Оснащение МБУ ДО «Детская школа искусств»   музыкальными инструментами, оборудованием и учебными материалами</t>
  </si>
  <si>
    <t>10,194 »</t>
  </si>
  <si>
    <t xml:space="preserve">  Приложение № 2                                                                                        к постановлению администрации                                 Партизанского городского округа </t>
  </si>
  <si>
    <r>
      <t xml:space="preserve">«Приложение № 2                                                                                                   к подпрограмме № 1  «Организация предоставления дополнительного образования в сфере культуры и искусства» муниципальной программы «Культура Партизанского городского округа на 2017-2021 годы», утвержденной постановлением администрации                                           Партизанского городского округа                                                                                                                       </t>
    </r>
    <r>
      <rPr>
        <u/>
        <sz val="11"/>
        <color theme="1"/>
        <rFont val="Times New Roman"/>
        <family val="1"/>
        <charset val="204"/>
      </rPr>
      <t>от 02 сентября 2016 года № 724-па</t>
    </r>
  </si>
  <si>
    <t>Мероприятие 2. Укрепление материально технической базы</t>
  </si>
  <si>
    <r>
      <t xml:space="preserve">о ресурсном обеспечении подпрограммы № 2«Организация библиотечного обслуживания населения» за счет средств местного бюджета и прогнозная оценка привлекаемых на реализацию ее целей средств федерального, краевого бюджетов, иных внебюджетных источников                            в случае их участия в реализации муниципальной программы </t>
    </r>
    <r>
      <rPr>
        <u/>
        <sz val="12"/>
        <color theme="1"/>
        <rFont val="Times New Roman"/>
        <family val="1"/>
        <charset val="204"/>
      </rPr>
      <t>«Культура Партизанского городского округа на 2017-2021 годы»</t>
    </r>
  </si>
  <si>
    <r>
      <t xml:space="preserve">о ресурсном обеспечении подпрограммы № 1 «Организация предоставления дополнительного образования в сфере культуры                                                      и искусства»  за счет средств местного бюджета и прогнозная оценка привлекаемых на реализацию ее целей средств федерального,                                                                 краевого бюджетов, иных внебюджетных источников  в случае их участия в реализации муниципальной программы                                                                 </t>
    </r>
    <r>
      <rPr>
        <u/>
        <sz val="12"/>
        <color theme="1"/>
        <rFont val="Times New Roman"/>
        <family val="1"/>
        <charset val="204"/>
      </rPr>
      <t>«Культура Партизанского городского округа на 2017-2021 годы»</t>
    </r>
  </si>
  <si>
    <r>
      <t xml:space="preserve">«Приложение № 2                                                                                                   к подпрограмме №2  «Организация библиотечного обслуживания населения» муниципальной программы «Культура Партизанского городского округа на 2017-2021 годы», утвержденной постановлением администрации Партизанского городского округа                                                                        </t>
    </r>
    <r>
      <rPr>
        <u/>
        <sz val="11"/>
        <color theme="1"/>
        <rFont val="Times New Roman"/>
        <family val="1"/>
        <charset val="204"/>
      </rPr>
      <t>от 02 сентября 2016 года № 724-па</t>
    </r>
  </si>
  <si>
    <r>
      <t xml:space="preserve">о ресурсном обеспечении подпрограммы № 3 «Организация досуга и предоставление услуг учреждениями культуры»                                                                                    за счет средств местного бюджета и прогнозная оценка привлекаемых на реализацию ее целей средств федерального,                                                                           краевого бюджетов, иных внебюджетных источников в случае их участия в реализации муниципальной программы                                                                     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«Культура Партизанского городского округа на 2017-2021 годы»</t>
    </r>
  </si>
  <si>
    <t>Основное мероприятие 2.                                  Создание условий для организации досуга и обеспечения услугами учреждений культуры  в соответствии с современными требованиями в муниципальных культурно-досуговых учреждениях</t>
  </si>
  <si>
    <t>Мероприятие 1. Проведение текущих и капитальных ремонтов учреждений культуры</t>
  </si>
  <si>
    <t xml:space="preserve">Мероприятие 3. Обеспечение безопасных условий функционирования учреждений культуры </t>
  </si>
  <si>
    <t>Мероприятие 1 Приобретение передвижного многофункционального культурного центра (автоклуба)</t>
  </si>
  <si>
    <t>Мероприятие 2. Укрепление материально-технической базы</t>
  </si>
  <si>
    <r>
      <t xml:space="preserve">о ресурсном обеспечении подпрограммы № 4 «Сохранение и популяризация объектов культурного наследия                                                        Партизанского городского округа» за счет средств местного бюджета и прогнозная оценка привлекаемых на реализацию                                                                      ее целей средств федерального, краевого бюджетов, иных внебюджетных источников в случае их участия в реализации                          муниципальной программы </t>
    </r>
    <r>
      <rPr>
        <u/>
        <sz val="12"/>
        <color theme="1"/>
        <rFont val="Times New Roman"/>
        <family val="1"/>
        <charset val="204"/>
      </rPr>
      <t>«Культура Партизанского городского округа на 2017-2021 годы»</t>
    </r>
  </si>
  <si>
    <t xml:space="preserve">Подпрограмма № 4 «Сохранение и популяризация объектов культурного наследия Партизанского городского округа» </t>
  </si>
  <si>
    <t>Подпрограмма № 3 «Организация досуга и представление услуг учреждениями культуры»</t>
  </si>
  <si>
    <t>Основное мероприятие 1. Государственная охрана объектов культурного наследия (памятников истории и культуры) местного (муниципального) значения</t>
  </si>
  <si>
    <t>Мероприятие 1 Выявление объектов, обладающих признаками объекта культурного наследия</t>
  </si>
  <si>
    <t>1.1.2.</t>
  </si>
  <si>
    <t>Мероприятие 2 Установление границ территорий объектов культурного наследия</t>
  </si>
  <si>
    <t xml:space="preserve">Основное мероприятие 2. Сохранение объектов культурного наследия (памятников истории и культуры), находящихся в собственности ПГО </t>
  </si>
  <si>
    <t xml:space="preserve">Мероприятие 1.Ремонт, реставрация и благоустройство объектов культурного наследия (памятников истории и культуры), находящихся в собственности ПГО </t>
  </si>
  <si>
    <t>Мероприятие 2. Обследование и фотофиксация состояния объектов культупного наследия в целях определения мероприятий по обеспечению сохранности</t>
  </si>
  <si>
    <t>Основное мероприятие 3. Популяризация объектов культурного наследия</t>
  </si>
  <si>
    <t>Мероприятие 1 Проведение мемориальных мероприятий (выставок, экскурсий и др.) к праздничным и памятным датам</t>
  </si>
  <si>
    <t xml:space="preserve">       Приложение № 5                                                                                       к постановлению администрации                                 Партизанского городского округа </t>
  </si>
  <si>
    <r>
      <t xml:space="preserve">«Приложение № 2                                                                                                   к подпрограмме № 4  «Сохранение и популяризация объектов культурного наследия Партизанского городского округа» муниципальной программы «Культура Партизанского городского округа на 2017-2021 годы», утвержденной постановлением администрации                                     Партизанского городского округа                                                                                                </t>
    </r>
    <r>
      <rPr>
        <u/>
        <sz val="11"/>
        <color theme="1"/>
        <rFont val="Times New Roman"/>
        <family val="1"/>
        <charset val="204"/>
      </rPr>
      <t>от 02 сентября 2016 года № 724-па</t>
    </r>
  </si>
  <si>
    <r>
      <t xml:space="preserve">«Приложение № 3                                                                                                   к муниципальной программы «Культура Партизанского городского округа на 2017-2021 годы»,                             утвержденной постановлением администрации                                  Партизанского городского округа                                                                                                  </t>
    </r>
    <r>
      <rPr>
        <u/>
        <sz val="11"/>
        <color theme="1"/>
        <rFont val="Times New Roman"/>
        <family val="1"/>
        <charset val="204"/>
      </rPr>
      <t>от 02 сентября 2016 года № 724-па</t>
    </r>
  </si>
  <si>
    <r>
      <t xml:space="preserve">о ресурсном обеспечении муниципальной программы за счет средств местного бюджета и прогнозная оценка привлекаемых                                           на реализацию ее целей средств федерального, краевого бюджетов, иных внебюджетных источников в случае их участия в реализации муниципальной программы </t>
    </r>
    <r>
      <rPr>
        <u/>
        <sz val="12"/>
        <color theme="1"/>
        <rFont val="Times New Roman"/>
        <family val="1"/>
        <charset val="204"/>
      </rPr>
      <t>«Культура Партизанского городского округа на 2017-2021 годы»</t>
    </r>
  </si>
  <si>
    <t>Муниципальная программа «Культура Партизанского городского округа на 2017-2021 годы»</t>
  </si>
  <si>
    <t>1.1.3.</t>
  </si>
  <si>
    <t xml:space="preserve">Мероприятие 1 Обеспечение деятельности (оказание услуг) муниципальных культурно-досуговых учреждений </t>
  </si>
  <si>
    <t xml:space="preserve">Основное мероприятие 1. Функционирование муниципальных культурно-досуговых учреждений </t>
  </si>
  <si>
    <t>1.3.3.</t>
  </si>
  <si>
    <t>1.4.</t>
  </si>
  <si>
    <t>1.4.1.</t>
  </si>
  <si>
    <t>1.4.2.</t>
  </si>
  <si>
    <t>1.4.3.</t>
  </si>
  <si>
    <t>1.5.</t>
  </si>
  <si>
    <t>Отдельные мероприятия</t>
  </si>
  <si>
    <t>1.5.1.</t>
  </si>
  <si>
    <t>Проведение городских общественно-значимых культурно-массовых мероприятий</t>
  </si>
  <si>
    <t>1.5.2.</t>
  </si>
  <si>
    <t>Финансовое обеспечение деятельности МКУ «Централизованная бухгалтерия учреждений культуры»</t>
  </si>
  <si>
    <t>Наименование программы, подпрограммы, отдельного мероприятия</t>
  </si>
  <si>
    <t xml:space="preserve">     Приложение № 1                                                                                                         к постановлению администрации                                 Партизанского городского округа </t>
  </si>
  <si>
    <t xml:space="preserve">     Приложение № 4                                                                                                   к постановлению администрации                                 Партизанского городского округа </t>
  </si>
  <si>
    <t xml:space="preserve">79,763»  </t>
  </si>
  <si>
    <t xml:space="preserve">1800,000» </t>
  </si>
  <si>
    <t>6785,091»</t>
  </si>
  <si>
    <r>
      <t xml:space="preserve">«Приложение № 2                                                                                                   к подпрограмме № 3  «Организация досуга и предоставление услуг учреждениями культуры» муниципальной программы «Культура Партизанского городского округа на 2017-2021 годы», утвержденной постановлением администрации Партизанского городского округа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от 02 сентября 2016 года № 724-па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</si>
</sst>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/>
    <xf numFmtId="0" fontId="8" fillId="0" borderId="0" xfId="0" applyFont="1" applyBorder="1"/>
    <xf numFmtId="0" fontId="8" fillId="0" borderId="0" xfId="0" applyFont="1"/>
    <xf numFmtId="164" fontId="4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9" fillId="0" borderId="0" xfId="0" applyFont="1"/>
    <xf numFmtId="0" fontId="0" fillId="0" borderId="0" xfId="0" applyFont="1"/>
    <xf numFmtId="0" fontId="0" fillId="0" borderId="0" xfId="0" applyFont="1" applyBorder="1" applyAlignment="1">
      <alignment vertical="top" wrapText="1"/>
    </xf>
    <xf numFmtId="0" fontId="0" fillId="0" borderId="0" xfId="0" applyFont="1" applyBorder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164" fontId="5" fillId="0" borderId="1" xfId="1" applyNumberFormat="1" applyFont="1" applyBorder="1" applyAlignment="1">
      <alignment horizontal="right" wrapText="1"/>
    </xf>
    <xf numFmtId="164" fontId="5" fillId="0" borderId="1" xfId="1" applyNumberFormat="1" applyFont="1" applyBorder="1" applyAlignment="1">
      <alignment horizontal="right"/>
    </xf>
    <xf numFmtId="0" fontId="6" fillId="0" borderId="1" xfId="0" applyFont="1" applyBorder="1" applyAlignment="1">
      <alignment vertical="top" wrapText="1"/>
    </xf>
    <xf numFmtId="164" fontId="4" fillId="0" borderId="1" xfId="1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164" fontId="5" fillId="0" borderId="1" xfId="1" applyNumberFormat="1" applyFont="1" applyBorder="1" applyAlignment="1">
      <alignment horizontal="right" vertical="top" wrapText="1"/>
    </xf>
    <xf numFmtId="164" fontId="5" fillId="0" borderId="1" xfId="1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64" fontId="4" fillId="0" borderId="1" xfId="1" applyNumberFormat="1" applyFont="1" applyBorder="1" applyAlignment="1">
      <alignment horizontal="right" vertical="top" wrapText="1"/>
    </xf>
    <xf numFmtId="164" fontId="4" fillId="0" borderId="1" xfId="1" applyNumberFormat="1" applyFont="1" applyBorder="1" applyAlignment="1">
      <alignment horizontal="right" vertical="top"/>
    </xf>
    <xf numFmtId="0" fontId="13" fillId="0" borderId="0" xfId="0" applyFont="1"/>
    <xf numFmtId="164" fontId="13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4" fillId="0" borderId="7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topLeftCell="A49" zoomScale="118" zoomScaleNormal="100" zoomScaleSheetLayoutView="118" workbookViewId="0">
      <selection activeCell="H55" sqref="H55"/>
    </sheetView>
  </sheetViews>
  <sheetFormatPr defaultRowHeight="15"/>
  <cols>
    <col min="1" max="1" width="5.28515625" style="12" customWidth="1"/>
    <col min="2" max="2" width="31.7109375" style="12" customWidth="1"/>
    <col min="3" max="3" width="18.42578125" style="7" customWidth="1"/>
    <col min="4" max="8" width="13.28515625" style="12" customWidth="1"/>
    <col min="9" max="9" width="15.28515625" style="10" customWidth="1"/>
  </cols>
  <sheetData>
    <row r="1" spans="1:9" ht="42" customHeight="1">
      <c r="F1" s="53" t="s">
        <v>87</v>
      </c>
      <c r="G1" s="53"/>
      <c r="H1" s="53"/>
      <c r="I1" s="53"/>
    </row>
    <row r="3" spans="1:9" ht="102" customHeight="1">
      <c r="F3" s="53" t="s">
        <v>69</v>
      </c>
      <c r="G3" s="53"/>
      <c r="H3" s="53"/>
      <c r="I3" s="53"/>
    </row>
    <row r="4" spans="1:9" s="1" customFormat="1" ht="34.15" customHeight="1">
      <c r="A4" s="54" t="s">
        <v>34</v>
      </c>
      <c r="B4" s="54"/>
      <c r="C4" s="54"/>
      <c r="D4" s="54"/>
      <c r="E4" s="54"/>
      <c r="F4" s="54"/>
      <c r="G4" s="54"/>
      <c r="H4" s="54"/>
      <c r="I4" s="54"/>
    </row>
    <row r="5" spans="1:9" s="1" customFormat="1" ht="65.45" customHeight="1">
      <c r="A5" s="55" t="s">
        <v>70</v>
      </c>
      <c r="B5" s="55"/>
      <c r="C5" s="55"/>
      <c r="D5" s="55"/>
      <c r="E5" s="55"/>
      <c r="F5" s="55"/>
      <c r="G5" s="55"/>
      <c r="H5" s="55"/>
      <c r="I5" s="55"/>
    </row>
    <row r="6" spans="1:9">
      <c r="A6" s="56"/>
      <c r="B6" s="56"/>
      <c r="C6" s="56"/>
      <c r="D6" s="56"/>
      <c r="E6" s="56"/>
      <c r="F6" s="56"/>
      <c r="G6" s="56"/>
      <c r="H6" s="56"/>
      <c r="I6" s="56"/>
    </row>
    <row r="7" spans="1:9" s="1" customFormat="1">
      <c r="A7" s="57" t="s">
        <v>30</v>
      </c>
      <c r="B7" s="57" t="s">
        <v>86</v>
      </c>
      <c r="C7" s="57" t="s">
        <v>29</v>
      </c>
      <c r="D7" s="58" t="s">
        <v>28</v>
      </c>
      <c r="E7" s="58"/>
      <c r="F7" s="58"/>
      <c r="G7" s="58"/>
      <c r="H7" s="58"/>
      <c r="I7" s="58"/>
    </row>
    <row r="8" spans="1:9" s="1" customFormat="1" ht="28.15" customHeight="1">
      <c r="A8" s="57"/>
      <c r="B8" s="57"/>
      <c r="C8" s="57"/>
      <c r="D8" s="27" t="s">
        <v>6</v>
      </c>
      <c r="E8" s="27" t="s">
        <v>7</v>
      </c>
      <c r="F8" s="27" t="s">
        <v>8</v>
      </c>
      <c r="G8" s="27" t="s">
        <v>9</v>
      </c>
      <c r="H8" s="27" t="s">
        <v>10</v>
      </c>
      <c r="I8" s="16" t="s">
        <v>27</v>
      </c>
    </row>
    <row r="9" spans="1:9" s="11" customFormat="1" ht="15.6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s="2" customFormat="1" ht="16.149999999999999" customHeight="1">
      <c r="A10" s="45">
        <v>1</v>
      </c>
      <c r="B10" s="49" t="s">
        <v>71</v>
      </c>
      <c r="C10" s="18" t="s">
        <v>0</v>
      </c>
      <c r="D10" s="19">
        <f>D11+D12+D13+D14</f>
        <v>61109.560000000005</v>
      </c>
      <c r="E10" s="19">
        <f t="shared" ref="E10:H10" si="0">E11+E12+E13+E14</f>
        <v>76713.26999999999</v>
      </c>
      <c r="F10" s="19">
        <f t="shared" si="0"/>
        <v>89635.572</v>
      </c>
      <c r="G10" s="19">
        <f t="shared" si="0"/>
        <v>97155.877000000008</v>
      </c>
      <c r="H10" s="19">
        <f t="shared" si="0"/>
        <v>86764.642999999996</v>
      </c>
      <c r="I10" s="20">
        <f>SUM(D10:H10)</f>
        <v>411378.92199999996</v>
      </c>
    </row>
    <row r="11" spans="1:9" s="1" customFormat="1" ht="25.5">
      <c r="A11" s="45"/>
      <c r="B11" s="49"/>
      <c r="C11" s="21" t="s">
        <v>1</v>
      </c>
      <c r="D11" s="22">
        <f>D16+D31+D45</f>
        <v>206.5</v>
      </c>
      <c r="E11" s="22">
        <f t="shared" ref="E11:H11" si="1">E16+E31+E45</f>
        <v>54.12</v>
      </c>
      <c r="F11" s="22">
        <f t="shared" si="1"/>
        <v>8783.3109999999997</v>
      </c>
      <c r="G11" s="22">
        <f t="shared" si="1"/>
        <v>0</v>
      </c>
      <c r="H11" s="22">
        <f t="shared" si="1"/>
        <v>0</v>
      </c>
      <c r="I11" s="23">
        <f>SUM(D11:H11)</f>
        <v>9043.9310000000005</v>
      </c>
    </row>
    <row r="12" spans="1:9" s="1" customFormat="1">
      <c r="A12" s="45"/>
      <c r="B12" s="49"/>
      <c r="C12" s="21" t="s">
        <v>2</v>
      </c>
      <c r="D12" s="22">
        <f>D17+D32+D46</f>
        <v>42.59</v>
      </c>
      <c r="E12" s="22">
        <f t="shared" ref="E12:H12" si="2">E17+E32+E46</f>
        <v>4710.74</v>
      </c>
      <c r="F12" s="22">
        <f t="shared" si="2"/>
        <v>4877.7290000000003</v>
      </c>
      <c r="G12" s="22">
        <f t="shared" si="2"/>
        <v>8879.2469999999994</v>
      </c>
      <c r="H12" s="22">
        <f t="shared" si="2"/>
        <v>226.44300000000001</v>
      </c>
      <c r="I12" s="23">
        <f t="shared" ref="I12:I72" si="3">SUM(D12:H12)</f>
        <v>18736.749</v>
      </c>
    </row>
    <row r="13" spans="1:9" s="1" customFormat="1">
      <c r="A13" s="45"/>
      <c r="B13" s="49"/>
      <c r="C13" s="21" t="s">
        <v>3</v>
      </c>
      <c r="D13" s="22">
        <f>D18+D33+D47+D61+D69</f>
        <v>53808.170000000006</v>
      </c>
      <c r="E13" s="22">
        <f t="shared" ref="E13:H13" si="4">E18+E33+E47+E61+E69</f>
        <v>64399.99</v>
      </c>
      <c r="F13" s="22">
        <f t="shared" si="4"/>
        <v>64852.4</v>
      </c>
      <c r="G13" s="22">
        <f t="shared" si="4"/>
        <v>79446.63</v>
      </c>
      <c r="H13" s="22">
        <f t="shared" si="4"/>
        <v>77688.2</v>
      </c>
      <c r="I13" s="23">
        <f t="shared" si="3"/>
        <v>340195.39</v>
      </c>
    </row>
    <row r="14" spans="1:9" s="1" customFormat="1" ht="25.5">
      <c r="A14" s="45"/>
      <c r="B14" s="49"/>
      <c r="C14" s="21" t="s">
        <v>4</v>
      </c>
      <c r="D14" s="22">
        <f>D19+D34+D48</f>
        <v>7052.3</v>
      </c>
      <c r="E14" s="22">
        <f t="shared" ref="E14:H14" si="5">E19+E34+E48</f>
        <v>7548.42</v>
      </c>
      <c r="F14" s="22">
        <f t="shared" si="5"/>
        <v>11122.132</v>
      </c>
      <c r="G14" s="22">
        <f t="shared" si="5"/>
        <v>8830</v>
      </c>
      <c r="H14" s="22">
        <f t="shared" si="5"/>
        <v>8850</v>
      </c>
      <c r="I14" s="23">
        <f t="shared" si="3"/>
        <v>43402.851999999999</v>
      </c>
    </row>
    <row r="15" spans="1:9" s="1" customFormat="1">
      <c r="A15" s="45" t="s">
        <v>18</v>
      </c>
      <c r="B15" s="49" t="s">
        <v>35</v>
      </c>
      <c r="C15" s="18" t="s">
        <v>0</v>
      </c>
      <c r="D15" s="19">
        <f>D16+D17+D18+D19</f>
        <v>15887.3</v>
      </c>
      <c r="E15" s="19">
        <f t="shared" ref="E15:I15" si="6">E16+E17+E18+E19</f>
        <v>17167.8</v>
      </c>
      <c r="F15" s="19">
        <f>F16+F17+F18+F19</f>
        <v>22377.94</v>
      </c>
      <c r="G15" s="19">
        <f t="shared" si="6"/>
        <v>20428.29</v>
      </c>
      <c r="H15" s="19">
        <f t="shared" si="6"/>
        <v>20395</v>
      </c>
      <c r="I15" s="19">
        <f t="shared" si="6"/>
        <v>96256.33</v>
      </c>
    </row>
    <row r="16" spans="1:9" s="1" customFormat="1" ht="25.5">
      <c r="A16" s="45"/>
      <c r="B16" s="49"/>
      <c r="C16" s="21" t="s">
        <v>1</v>
      </c>
      <c r="D16" s="22">
        <f>D27</f>
        <v>0</v>
      </c>
      <c r="E16" s="22">
        <f t="shared" ref="E16:H16" si="7">E27</f>
        <v>0</v>
      </c>
      <c r="F16" s="22">
        <f t="shared" si="7"/>
        <v>4119.54</v>
      </c>
      <c r="G16" s="22">
        <f t="shared" si="7"/>
        <v>0</v>
      </c>
      <c r="H16" s="22">
        <f t="shared" si="7"/>
        <v>0</v>
      </c>
      <c r="I16" s="23">
        <f t="shared" si="3"/>
        <v>4119.54</v>
      </c>
    </row>
    <row r="17" spans="1:12" s="1" customFormat="1">
      <c r="A17" s="45"/>
      <c r="B17" s="49"/>
      <c r="C17" s="21" t="s">
        <v>2</v>
      </c>
      <c r="D17" s="22">
        <f>D28</f>
        <v>0</v>
      </c>
      <c r="E17" s="22">
        <f t="shared" ref="E17:H17" si="8">E28</f>
        <v>0</v>
      </c>
      <c r="F17" s="22">
        <f t="shared" si="8"/>
        <v>329.59699999999998</v>
      </c>
      <c r="G17" s="22">
        <f t="shared" si="8"/>
        <v>0</v>
      </c>
      <c r="H17" s="22">
        <f t="shared" si="8"/>
        <v>0</v>
      </c>
      <c r="I17" s="23">
        <f t="shared" si="3"/>
        <v>329.59699999999998</v>
      </c>
    </row>
    <row r="18" spans="1:12" s="1" customFormat="1">
      <c r="A18" s="45"/>
      <c r="B18" s="49"/>
      <c r="C18" s="21" t="s">
        <v>3</v>
      </c>
      <c r="D18" s="22">
        <f>D21+D24+D29</f>
        <v>13060</v>
      </c>
      <c r="E18" s="22">
        <f t="shared" ref="E18:H18" si="9">E21+E24+E29</f>
        <v>14390</v>
      </c>
      <c r="F18" s="22">
        <f t="shared" si="9"/>
        <v>14794.09</v>
      </c>
      <c r="G18" s="22">
        <f t="shared" si="9"/>
        <v>17428.29</v>
      </c>
      <c r="H18" s="22">
        <f t="shared" si="9"/>
        <v>17395</v>
      </c>
      <c r="I18" s="23">
        <f t="shared" si="3"/>
        <v>77067.38</v>
      </c>
    </row>
    <row r="19" spans="1:12" s="1" customFormat="1" ht="25.5">
      <c r="A19" s="45"/>
      <c r="B19" s="49"/>
      <c r="C19" s="21" t="s">
        <v>4</v>
      </c>
      <c r="D19" s="22">
        <f>D22+D25</f>
        <v>2827.3</v>
      </c>
      <c r="E19" s="22">
        <f t="shared" ref="E19:H19" si="10">E22+E25</f>
        <v>2777.8</v>
      </c>
      <c r="F19" s="22">
        <f t="shared" si="10"/>
        <v>3134.7130000000002</v>
      </c>
      <c r="G19" s="22">
        <f t="shared" si="10"/>
        <v>3000</v>
      </c>
      <c r="H19" s="22">
        <f t="shared" si="10"/>
        <v>3000</v>
      </c>
      <c r="I19" s="23">
        <f t="shared" si="3"/>
        <v>14739.813</v>
      </c>
    </row>
    <row r="20" spans="1:12" s="2" customFormat="1">
      <c r="A20" s="45" t="s">
        <v>19</v>
      </c>
      <c r="B20" s="47" t="s">
        <v>26</v>
      </c>
      <c r="C20" s="21" t="s">
        <v>0</v>
      </c>
      <c r="D20" s="22">
        <f>D21+D22</f>
        <v>15792.4</v>
      </c>
      <c r="E20" s="22">
        <f t="shared" ref="E20:H20" si="11">E21+E22</f>
        <v>17167.8</v>
      </c>
      <c r="F20" s="22">
        <f t="shared" si="11"/>
        <v>17593.913</v>
      </c>
      <c r="G20" s="22">
        <f t="shared" si="11"/>
        <v>20377.29</v>
      </c>
      <c r="H20" s="22">
        <f t="shared" si="11"/>
        <v>19450</v>
      </c>
      <c r="I20" s="23">
        <f t="shared" si="3"/>
        <v>90381.402999999991</v>
      </c>
    </row>
    <row r="21" spans="1:12" s="1" customFormat="1">
      <c r="A21" s="45"/>
      <c r="B21" s="47"/>
      <c r="C21" s="21" t="s">
        <v>3</v>
      </c>
      <c r="D21" s="22">
        <v>13060</v>
      </c>
      <c r="E21" s="22">
        <v>14390</v>
      </c>
      <c r="F21" s="22">
        <v>14711.7</v>
      </c>
      <c r="G21" s="22">
        <v>17377.29</v>
      </c>
      <c r="H21" s="22">
        <v>16500</v>
      </c>
      <c r="I21" s="23">
        <f t="shared" si="3"/>
        <v>76038.989999999991</v>
      </c>
    </row>
    <row r="22" spans="1:12" s="1" customFormat="1" ht="25.5">
      <c r="A22" s="45"/>
      <c r="B22" s="47"/>
      <c r="C22" s="21" t="s">
        <v>4</v>
      </c>
      <c r="D22" s="22">
        <v>2732.4</v>
      </c>
      <c r="E22" s="22">
        <v>2777.8</v>
      </c>
      <c r="F22" s="22">
        <v>2882.2130000000002</v>
      </c>
      <c r="G22" s="22">
        <v>3000</v>
      </c>
      <c r="H22" s="22">
        <v>2950</v>
      </c>
      <c r="I22" s="23">
        <f t="shared" si="3"/>
        <v>14342.413</v>
      </c>
      <c r="L22" s="4"/>
    </row>
    <row r="23" spans="1:12" s="2" customFormat="1">
      <c r="A23" s="45" t="s">
        <v>60</v>
      </c>
      <c r="B23" s="47" t="s">
        <v>36</v>
      </c>
      <c r="C23" s="21" t="s">
        <v>0</v>
      </c>
      <c r="D23" s="22">
        <f>D24+D25</f>
        <v>94.9</v>
      </c>
      <c r="E23" s="22">
        <f t="shared" ref="E23:H23" si="12">E24+E25</f>
        <v>0</v>
      </c>
      <c r="F23" s="22">
        <f t="shared" si="12"/>
        <v>324.69600000000003</v>
      </c>
      <c r="G23" s="22">
        <f t="shared" si="12"/>
        <v>51</v>
      </c>
      <c r="H23" s="22">
        <f t="shared" si="12"/>
        <v>945</v>
      </c>
      <c r="I23" s="23">
        <f t="shared" si="3"/>
        <v>1415.596</v>
      </c>
    </row>
    <row r="24" spans="1:12" s="1" customFormat="1">
      <c r="A24" s="45"/>
      <c r="B24" s="47"/>
      <c r="C24" s="21" t="s">
        <v>3</v>
      </c>
      <c r="D24" s="22">
        <v>0</v>
      </c>
      <c r="E24" s="22">
        <v>0</v>
      </c>
      <c r="F24" s="22">
        <v>72.195999999999998</v>
      </c>
      <c r="G24" s="22">
        <v>51</v>
      </c>
      <c r="H24" s="22">
        <v>895</v>
      </c>
      <c r="I24" s="23">
        <f t="shared" si="3"/>
        <v>1018.196</v>
      </c>
    </row>
    <row r="25" spans="1:12" s="1" customFormat="1" ht="42.6" customHeight="1">
      <c r="A25" s="45"/>
      <c r="B25" s="47"/>
      <c r="C25" s="21" t="s">
        <v>4</v>
      </c>
      <c r="D25" s="22">
        <v>94.9</v>
      </c>
      <c r="E25" s="22">
        <v>0</v>
      </c>
      <c r="F25" s="22">
        <v>252.5</v>
      </c>
      <c r="G25" s="22">
        <v>0</v>
      </c>
      <c r="H25" s="22">
        <v>50</v>
      </c>
      <c r="I25" s="23">
        <f t="shared" si="3"/>
        <v>397.4</v>
      </c>
    </row>
    <row r="26" spans="1:12" s="1" customFormat="1" ht="16.149999999999999" customHeight="1">
      <c r="A26" s="45" t="s">
        <v>72</v>
      </c>
      <c r="B26" s="47" t="s">
        <v>40</v>
      </c>
      <c r="C26" s="21" t="s">
        <v>0</v>
      </c>
      <c r="D26" s="22">
        <f>D27+D28+D29</f>
        <v>0</v>
      </c>
      <c r="E26" s="22">
        <f t="shared" ref="E26:H26" si="13">E27+E28+E29</f>
        <v>0</v>
      </c>
      <c r="F26" s="22">
        <f t="shared" si="13"/>
        <v>4459.3310000000001</v>
      </c>
      <c r="G26" s="22">
        <f t="shared" si="13"/>
        <v>0</v>
      </c>
      <c r="H26" s="22">
        <f t="shared" si="13"/>
        <v>0</v>
      </c>
      <c r="I26" s="23">
        <f t="shared" si="3"/>
        <v>4459.3310000000001</v>
      </c>
    </row>
    <row r="27" spans="1:12" s="1" customFormat="1" ht="18" customHeight="1">
      <c r="A27" s="45"/>
      <c r="B27" s="47"/>
      <c r="C27" s="21" t="s">
        <v>1</v>
      </c>
      <c r="D27" s="22">
        <v>0</v>
      </c>
      <c r="E27" s="22">
        <v>0</v>
      </c>
      <c r="F27" s="22">
        <v>4119.54</v>
      </c>
      <c r="G27" s="22">
        <v>0</v>
      </c>
      <c r="H27" s="22">
        <v>0</v>
      </c>
      <c r="I27" s="23">
        <f t="shared" si="3"/>
        <v>4119.54</v>
      </c>
    </row>
    <row r="28" spans="1:12" s="1" customFormat="1" ht="18.600000000000001" customHeight="1">
      <c r="A28" s="45"/>
      <c r="B28" s="47"/>
      <c r="C28" s="21" t="s">
        <v>2</v>
      </c>
      <c r="D28" s="22">
        <v>0</v>
      </c>
      <c r="E28" s="22">
        <v>0</v>
      </c>
      <c r="F28" s="22">
        <v>329.59699999999998</v>
      </c>
      <c r="G28" s="22">
        <v>0</v>
      </c>
      <c r="H28" s="22">
        <v>0</v>
      </c>
      <c r="I28" s="23">
        <f t="shared" si="3"/>
        <v>329.59699999999998</v>
      </c>
    </row>
    <row r="29" spans="1:12" s="1" customFormat="1" ht="18.600000000000001" customHeight="1">
      <c r="A29" s="45"/>
      <c r="B29" s="47"/>
      <c r="C29" s="21" t="s">
        <v>3</v>
      </c>
      <c r="D29" s="22">
        <v>0</v>
      </c>
      <c r="E29" s="22">
        <v>0</v>
      </c>
      <c r="F29" s="22">
        <v>10.194000000000001</v>
      </c>
      <c r="G29" s="22">
        <v>0</v>
      </c>
      <c r="H29" s="22">
        <v>0</v>
      </c>
      <c r="I29" s="23">
        <f t="shared" si="3"/>
        <v>10.194000000000001</v>
      </c>
    </row>
    <row r="30" spans="1:12" s="2" customFormat="1">
      <c r="A30" s="45" t="s">
        <v>21</v>
      </c>
      <c r="B30" s="49" t="s">
        <v>5</v>
      </c>
      <c r="C30" s="18" t="s">
        <v>0</v>
      </c>
      <c r="D30" s="19">
        <f>D32+D33+D34+D31</f>
        <v>14020.960000000001</v>
      </c>
      <c r="E30" s="19">
        <f t="shared" ref="E30:H30" si="14">E32+E33+E34+E31</f>
        <v>14340.029999999999</v>
      </c>
      <c r="F30" s="19">
        <f t="shared" si="14"/>
        <v>16771.296000000002</v>
      </c>
      <c r="G30" s="19">
        <f t="shared" si="14"/>
        <v>18465.845999999998</v>
      </c>
      <c r="H30" s="19">
        <f t="shared" si="14"/>
        <v>19576.442999999999</v>
      </c>
      <c r="I30" s="23">
        <f t="shared" si="3"/>
        <v>83174.574999999997</v>
      </c>
    </row>
    <row r="31" spans="1:12" s="2" customFormat="1" ht="25.5">
      <c r="A31" s="45"/>
      <c r="B31" s="49"/>
      <c r="C31" s="21" t="s">
        <v>1</v>
      </c>
      <c r="D31" s="22">
        <f>D41</f>
        <v>206.5</v>
      </c>
      <c r="E31" s="22">
        <f t="shared" ref="E31:H31" si="15">E41</f>
        <v>54.12</v>
      </c>
      <c r="F31" s="22">
        <f t="shared" si="15"/>
        <v>0</v>
      </c>
      <c r="G31" s="19">
        <f t="shared" si="15"/>
        <v>0</v>
      </c>
      <c r="H31" s="19">
        <f t="shared" si="15"/>
        <v>0</v>
      </c>
      <c r="I31" s="23">
        <f t="shared" si="3"/>
        <v>260.62</v>
      </c>
    </row>
    <row r="32" spans="1:12" s="2" customFormat="1">
      <c r="A32" s="45"/>
      <c r="B32" s="49"/>
      <c r="C32" s="21" t="s">
        <v>2</v>
      </c>
      <c r="D32" s="22">
        <f>D42</f>
        <v>42.59</v>
      </c>
      <c r="E32" s="22">
        <f t="shared" ref="E32:H32" si="16">E42</f>
        <v>7.38</v>
      </c>
      <c r="F32" s="22">
        <f t="shared" si="16"/>
        <v>146.096</v>
      </c>
      <c r="G32" s="22">
        <f t="shared" si="16"/>
        <v>149.24700000000001</v>
      </c>
      <c r="H32" s="22">
        <f t="shared" si="16"/>
        <v>226.44300000000001</v>
      </c>
      <c r="I32" s="23">
        <f t="shared" si="3"/>
        <v>571.75599999999997</v>
      </c>
    </row>
    <row r="33" spans="1:9" s="2" customFormat="1">
      <c r="A33" s="45"/>
      <c r="B33" s="49"/>
      <c r="C33" s="24" t="s">
        <v>3</v>
      </c>
      <c r="D33" s="22">
        <f>D36+D39+D43</f>
        <v>13571.87</v>
      </c>
      <c r="E33" s="22">
        <f t="shared" ref="E33:H33" si="17">E36+E39+E43</f>
        <v>14068.529999999999</v>
      </c>
      <c r="F33" s="22">
        <f t="shared" si="17"/>
        <v>16414.400000000001</v>
      </c>
      <c r="G33" s="22">
        <f t="shared" si="17"/>
        <v>18086.598999999998</v>
      </c>
      <c r="H33" s="22">
        <f t="shared" si="17"/>
        <v>19100</v>
      </c>
      <c r="I33" s="23">
        <f t="shared" si="3"/>
        <v>81241.399000000005</v>
      </c>
    </row>
    <row r="34" spans="1:9" s="1" customFormat="1" ht="27.6" customHeight="1">
      <c r="A34" s="45"/>
      <c r="B34" s="49"/>
      <c r="C34" s="25" t="s">
        <v>4</v>
      </c>
      <c r="D34" s="22">
        <f>D37</f>
        <v>200</v>
      </c>
      <c r="E34" s="22">
        <f t="shared" ref="E34:H34" si="18">E37</f>
        <v>210</v>
      </c>
      <c r="F34" s="22">
        <f t="shared" si="18"/>
        <v>210.8</v>
      </c>
      <c r="G34" s="22">
        <f t="shared" si="18"/>
        <v>230</v>
      </c>
      <c r="H34" s="22">
        <f t="shared" si="18"/>
        <v>250</v>
      </c>
      <c r="I34" s="23">
        <f t="shared" si="3"/>
        <v>1100.8</v>
      </c>
    </row>
    <row r="35" spans="1:9" s="2" customFormat="1" ht="13.9" customHeight="1">
      <c r="A35" s="45" t="s">
        <v>21</v>
      </c>
      <c r="B35" s="47" t="s">
        <v>26</v>
      </c>
      <c r="C35" s="21" t="s">
        <v>0</v>
      </c>
      <c r="D35" s="22">
        <f>D36+D37</f>
        <v>13195.67</v>
      </c>
      <c r="E35" s="22">
        <f t="shared" ref="E35:H35" si="19">E36+E37</f>
        <v>13599.63</v>
      </c>
      <c r="F35" s="22">
        <f t="shared" si="19"/>
        <v>16125.199999999999</v>
      </c>
      <c r="G35" s="22">
        <f t="shared" si="19"/>
        <v>17816.598999999998</v>
      </c>
      <c r="H35" s="22">
        <f t="shared" si="19"/>
        <v>18550</v>
      </c>
      <c r="I35" s="23">
        <f t="shared" si="3"/>
        <v>79287.099000000002</v>
      </c>
    </row>
    <row r="36" spans="1:9" s="2" customFormat="1">
      <c r="A36" s="45"/>
      <c r="B36" s="47"/>
      <c r="C36" s="21" t="s">
        <v>3</v>
      </c>
      <c r="D36" s="22">
        <v>12995.67</v>
      </c>
      <c r="E36" s="22">
        <v>13389.63</v>
      </c>
      <c r="F36" s="22">
        <v>15914.4</v>
      </c>
      <c r="G36" s="22">
        <v>17586.598999999998</v>
      </c>
      <c r="H36" s="22">
        <v>18300</v>
      </c>
      <c r="I36" s="23">
        <f t="shared" si="3"/>
        <v>78186.298999999999</v>
      </c>
    </row>
    <row r="37" spans="1:9" s="1" customFormat="1" ht="28.9" customHeight="1">
      <c r="A37" s="45"/>
      <c r="B37" s="47"/>
      <c r="C37" s="21" t="s">
        <v>4</v>
      </c>
      <c r="D37" s="22">
        <v>200</v>
      </c>
      <c r="E37" s="22">
        <v>210</v>
      </c>
      <c r="F37" s="22">
        <v>210.8</v>
      </c>
      <c r="G37" s="22">
        <v>230</v>
      </c>
      <c r="H37" s="22">
        <v>250</v>
      </c>
      <c r="I37" s="23">
        <f t="shared" si="3"/>
        <v>1100.8</v>
      </c>
    </row>
    <row r="38" spans="1:9" s="2" customFormat="1" ht="13.9" customHeight="1">
      <c r="A38" s="45" t="s">
        <v>22</v>
      </c>
      <c r="B38" s="47" t="s">
        <v>12</v>
      </c>
      <c r="C38" s="21" t="s">
        <v>0</v>
      </c>
      <c r="D38" s="22">
        <f>D39</f>
        <v>76.2</v>
      </c>
      <c r="E38" s="22">
        <f t="shared" ref="E38:H38" si="20">E39</f>
        <v>178.9</v>
      </c>
      <c r="F38" s="22">
        <f t="shared" si="20"/>
        <v>0</v>
      </c>
      <c r="G38" s="22">
        <f t="shared" si="20"/>
        <v>0</v>
      </c>
      <c r="H38" s="22">
        <f t="shared" si="20"/>
        <v>300</v>
      </c>
      <c r="I38" s="23">
        <f t="shared" si="3"/>
        <v>555.1</v>
      </c>
    </row>
    <row r="39" spans="1:9" s="2" customFormat="1" ht="59.45" customHeight="1">
      <c r="A39" s="45"/>
      <c r="B39" s="47"/>
      <c r="C39" s="25" t="s">
        <v>3</v>
      </c>
      <c r="D39" s="22">
        <v>76.2</v>
      </c>
      <c r="E39" s="22">
        <v>178.9</v>
      </c>
      <c r="F39" s="22">
        <v>0</v>
      </c>
      <c r="G39" s="22">
        <v>0</v>
      </c>
      <c r="H39" s="22">
        <v>300</v>
      </c>
      <c r="I39" s="23">
        <f t="shared" si="3"/>
        <v>555.1</v>
      </c>
    </row>
    <row r="40" spans="1:9" s="1" customFormat="1" ht="15.6" customHeight="1">
      <c r="A40" s="50" t="s">
        <v>39</v>
      </c>
      <c r="B40" s="47" t="s">
        <v>15</v>
      </c>
      <c r="C40" s="21" t="s">
        <v>0</v>
      </c>
      <c r="D40" s="22">
        <f>D41+D42+D43</f>
        <v>749.09</v>
      </c>
      <c r="E40" s="22">
        <f t="shared" ref="E40:H40" si="21">E41+E42+E43</f>
        <v>561.5</v>
      </c>
      <c r="F40" s="22">
        <f t="shared" si="21"/>
        <v>646.096</v>
      </c>
      <c r="G40" s="22">
        <f t="shared" si="21"/>
        <v>649.24700000000007</v>
      </c>
      <c r="H40" s="22">
        <f t="shared" si="21"/>
        <v>726.44299999999998</v>
      </c>
      <c r="I40" s="23">
        <f t="shared" si="3"/>
        <v>3332.3760000000002</v>
      </c>
    </row>
    <row r="41" spans="1:9" s="1" customFormat="1" ht="15.6" customHeight="1">
      <c r="A41" s="51"/>
      <c r="B41" s="47"/>
      <c r="C41" s="21" t="s">
        <v>1</v>
      </c>
      <c r="D41" s="22">
        <v>206.5</v>
      </c>
      <c r="E41" s="22">
        <v>54.12</v>
      </c>
      <c r="F41" s="22">
        <v>0</v>
      </c>
      <c r="G41" s="22">
        <v>0</v>
      </c>
      <c r="H41" s="22">
        <v>0</v>
      </c>
      <c r="I41" s="23"/>
    </row>
    <row r="42" spans="1:9" s="1" customFormat="1" ht="15.6" customHeight="1">
      <c r="A42" s="51"/>
      <c r="B42" s="47"/>
      <c r="C42" s="21" t="s">
        <v>2</v>
      </c>
      <c r="D42" s="22">
        <v>42.59</v>
      </c>
      <c r="E42" s="22">
        <v>7.38</v>
      </c>
      <c r="F42" s="22">
        <v>146.096</v>
      </c>
      <c r="G42" s="22">
        <v>149.24700000000001</v>
      </c>
      <c r="H42" s="22">
        <v>226.44300000000001</v>
      </c>
      <c r="I42" s="23">
        <f t="shared" si="3"/>
        <v>571.75599999999997</v>
      </c>
    </row>
    <row r="43" spans="1:9" s="1" customFormat="1" ht="15" customHeight="1">
      <c r="A43" s="52"/>
      <c r="B43" s="47"/>
      <c r="C43" s="21" t="s">
        <v>3</v>
      </c>
      <c r="D43" s="22">
        <v>500</v>
      </c>
      <c r="E43" s="22">
        <v>500</v>
      </c>
      <c r="F43" s="22">
        <v>500</v>
      </c>
      <c r="G43" s="22">
        <v>500</v>
      </c>
      <c r="H43" s="22">
        <v>500</v>
      </c>
      <c r="I43" s="23">
        <f t="shared" si="3"/>
        <v>2500</v>
      </c>
    </row>
    <row r="44" spans="1:9" s="1" customFormat="1" ht="13.9" customHeight="1">
      <c r="A44" s="45" t="s">
        <v>23</v>
      </c>
      <c r="B44" s="49" t="s">
        <v>57</v>
      </c>
      <c r="C44" s="18" t="s">
        <v>0</v>
      </c>
      <c r="D44" s="19">
        <f>D45+D46+D47+D48</f>
        <v>27057</v>
      </c>
      <c r="E44" s="19">
        <f t="shared" ref="E44:H44" si="22">E45+E46+E47+E48</f>
        <v>38498.840000000004</v>
      </c>
      <c r="F44" s="19">
        <f t="shared" si="22"/>
        <v>48796.052999999993</v>
      </c>
      <c r="G44" s="19">
        <f t="shared" si="22"/>
        <v>56063.402000000002</v>
      </c>
      <c r="H44" s="19">
        <f t="shared" si="22"/>
        <v>44193.2</v>
      </c>
      <c r="I44" s="23">
        <f t="shared" si="3"/>
        <v>214608.495</v>
      </c>
    </row>
    <row r="45" spans="1:9" s="1" customFormat="1" ht="15.6" customHeight="1">
      <c r="A45" s="45"/>
      <c r="B45" s="49"/>
      <c r="C45" s="21" t="s">
        <v>1</v>
      </c>
      <c r="D45" s="22">
        <f>D57</f>
        <v>0</v>
      </c>
      <c r="E45" s="22">
        <f t="shared" ref="E45:H45" si="23">E57</f>
        <v>0</v>
      </c>
      <c r="F45" s="22">
        <f t="shared" si="23"/>
        <v>4663.7709999999997</v>
      </c>
      <c r="G45" s="22">
        <f t="shared" si="23"/>
        <v>0</v>
      </c>
      <c r="H45" s="22">
        <f t="shared" si="23"/>
        <v>0</v>
      </c>
      <c r="I45" s="23">
        <f t="shared" si="3"/>
        <v>4663.7709999999997</v>
      </c>
    </row>
    <row r="46" spans="1:9" s="1" customFormat="1">
      <c r="A46" s="45"/>
      <c r="B46" s="49"/>
      <c r="C46" s="21" t="s">
        <v>2</v>
      </c>
      <c r="D46" s="22">
        <f>D53+D58</f>
        <v>0</v>
      </c>
      <c r="E46" s="22">
        <f t="shared" ref="E46:H46" si="24">E53+E58</f>
        <v>4703.3599999999997</v>
      </c>
      <c r="F46" s="22">
        <f t="shared" si="24"/>
        <v>4402.0360000000001</v>
      </c>
      <c r="G46" s="22">
        <f t="shared" si="24"/>
        <v>8730</v>
      </c>
      <c r="H46" s="22">
        <f t="shared" si="24"/>
        <v>0</v>
      </c>
      <c r="I46" s="23">
        <f t="shared" si="3"/>
        <v>17835.396000000001</v>
      </c>
    </row>
    <row r="47" spans="1:9" s="1" customFormat="1">
      <c r="A47" s="45"/>
      <c r="B47" s="49"/>
      <c r="C47" s="21" t="s">
        <v>3</v>
      </c>
      <c r="D47" s="22">
        <f>D50+D54+D59</f>
        <v>23032</v>
      </c>
      <c r="E47" s="22">
        <f t="shared" ref="E47:H47" si="25">E50+E54+E59</f>
        <v>29234.86</v>
      </c>
      <c r="F47" s="22">
        <f t="shared" si="25"/>
        <v>31953.626999999997</v>
      </c>
      <c r="G47" s="22">
        <f t="shared" si="25"/>
        <v>41733.402000000002</v>
      </c>
      <c r="H47" s="22">
        <f t="shared" si="25"/>
        <v>38593.199999999997</v>
      </c>
      <c r="I47" s="23">
        <f t="shared" si="3"/>
        <v>164547.08899999998</v>
      </c>
    </row>
    <row r="48" spans="1:9" s="1" customFormat="1" ht="25.5">
      <c r="A48" s="45"/>
      <c r="B48" s="49"/>
      <c r="C48" s="21" t="s">
        <v>4</v>
      </c>
      <c r="D48" s="22">
        <f>D51+D55</f>
        <v>4025</v>
      </c>
      <c r="E48" s="22">
        <f>E51+E55</f>
        <v>4560.62</v>
      </c>
      <c r="F48" s="22">
        <f t="shared" ref="F48:H48" si="26">F51+F55</f>
        <v>7776.6189999999997</v>
      </c>
      <c r="G48" s="22">
        <f t="shared" si="26"/>
        <v>5600</v>
      </c>
      <c r="H48" s="22">
        <f t="shared" si="26"/>
        <v>5600</v>
      </c>
      <c r="I48" s="23">
        <f t="shared" si="3"/>
        <v>27562.238999999998</v>
      </c>
    </row>
    <row r="49" spans="1:9" s="1" customFormat="1" ht="13.9" customHeight="1">
      <c r="A49" s="45" t="s">
        <v>24</v>
      </c>
      <c r="B49" s="47" t="s">
        <v>74</v>
      </c>
      <c r="C49" s="21" t="s">
        <v>0</v>
      </c>
      <c r="D49" s="22">
        <f>D50+D51</f>
        <v>26287</v>
      </c>
      <c r="E49" s="22">
        <f t="shared" ref="E49:H49" si="27">E50+E51</f>
        <v>31794.17</v>
      </c>
      <c r="F49" s="22">
        <f t="shared" si="27"/>
        <v>37628.781999999999</v>
      </c>
      <c r="G49" s="22">
        <f t="shared" si="27"/>
        <v>39964.654999999999</v>
      </c>
      <c r="H49" s="22">
        <f t="shared" si="27"/>
        <v>43600</v>
      </c>
      <c r="I49" s="23">
        <f t="shared" si="3"/>
        <v>179274.60699999999</v>
      </c>
    </row>
    <row r="50" spans="1:9" s="1" customFormat="1" ht="15.6" customHeight="1">
      <c r="A50" s="45"/>
      <c r="B50" s="47"/>
      <c r="C50" s="21" t="s">
        <v>3</v>
      </c>
      <c r="D50" s="22">
        <v>22697</v>
      </c>
      <c r="E50" s="22">
        <v>27931.37</v>
      </c>
      <c r="F50" s="22">
        <v>31176.3</v>
      </c>
      <c r="G50" s="22">
        <v>36514.654999999999</v>
      </c>
      <c r="H50" s="22">
        <v>38000</v>
      </c>
      <c r="I50" s="23">
        <f t="shared" si="3"/>
        <v>156319.32500000001</v>
      </c>
    </row>
    <row r="51" spans="1:9" s="1" customFormat="1" ht="25.5">
      <c r="A51" s="45"/>
      <c r="B51" s="47"/>
      <c r="C51" s="21" t="s">
        <v>4</v>
      </c>
      <c r="D51" s="22">
        <v>3590</v>
      </c>
      <c r="E51" s="22">
        <v>3862.8</v>
      </c>
      <c r="F51" s="22">
        <v>6452.482</v>
      </c>
      <c r="G51" s="22">
        <v>3450</v>
      </c>
      <c r="H51" s="22">
        <v>5600</v>
      </c>
      <c r="I51" s="23">
        <f t="shared" si="3"/>
        <v>22955.281999999999</v>
      </c>
    </row>
    <row r="52" spans="1:9" s="1" customFormat="1">
      <c r="A52" s="45" t="s">
        <v>25</v>
      </c>
      <c r="B52" s="47" t="s">
        <v>50</v>
      </c>
      <c r="C52" s="18" t="s">
        <v>0</v>
      </c>
      <c r="D52" s="19">
        <f>D53+D54+D55</f>
        <v>770</v>
      </c>
      <c r="E52" s="19">
        <f t="shared" ref="E52:H52" si="28">E53+E54+E55</f>
        <v>6704.6699999999992</v>
      </c>
      <c r="F52" s="19">
        <f t="shared" si="28"/>
        <v>3844.7449999999999</v>
      </c>
      <c r="G52" s="19">
        <f t="shared" si="28"/>
        <v>16098.746999999999</v>
      </c>
      <c r="H52" s="19">
        <f t="shared" si="28"/>
        <v>593.20000000000005</v>
      </c>
      <c r="I52" s="20">
        <f t="shared" si="3"/>
        <v>28011.361999999997</v>
      </c>
    </row>
    <row r="53" spans="1:9">
      <c r="A53" s="45"/>
      <c r="B53" s="47"/>
      <c r="C53" s="21" t="s">
        <v>2</v>
      </c>
      <c r="D53" s="22">
        <v>0</v>
      </c>
      <c r="E53" s="22">
        <v>4703.3599999999997</v>
      </c>
      <c r="F53" s="22">
        <v>1823.0440000000001</v>
      </c>
      <c r="G53" s="22">
        <v>8730</v>
      </c>
      <c r="H53" s="22">
        <v>0</v>
      </c>
      <c r="I53" s="22">
        <f t="shared" si="3"/>
        <v>15256.403999999999</v>
      </c>
    </row>
    <row r="54" spans="1:9">
      <c r="A54" s="45"/>
      <c r="B54" s="47"/>
      <c r="C54" s="24" t="s">
        <v>3</v>
      </c>
      <c r="D54" s="22">
        <v>335</v>
      </c>
      <c r="E54" s="22">
        <v>1303.49</v>
      </c>
      <c r="F54" s="22">
        <v>697.56399999999996</v>
      </c>
      <c r="G54" s="22">
        <v>5218.7470000000003</v>
      </c>
      <c r="H54" s="22">
        <v>593.20000000000005</v>
      </c>
      <c r="I54" s="22">
        <f t="shared" si="3"/>
        <v>8148.0010000000002</v>
      </c>
    </row>
    <row r="55" spans="1:9" ht="42" customHeight="1">
      <c r="A55" s="45"/>
      <c r="B55" s="47"/>
      <c r="C55" s="25" t="s">
        <v>4</v>
      </c>
      <c r="D55" s="22">
        <v>435</v>
      </c>
      <c r="E55" s="22">
        <v>697.82</v>
      </c>
      <c r="F55" s="22">
        <v>1324.1369999999999</v>
      </c>
      <c r="G55" s="22">
        <v>2150</v>
      </c>
      <c r="H55" s="22">
        <v>0</v>
      </c>
      <c r="I55" s="22">
        <f t="shared" si="3"/>
        <v>4606.9570000000003</v>
      </c>
    </row>
    <row r="56" spans="1:9">
      <c r="A56" s="45" t="s">
        <v>75</v>
      </c>
      <c r="B56" s="47" t="s">
        <v>40</v>
      </c>
      <c r="C56" s="21" t="s">
        <v>0</v>
      </c>
      <c r="D56" s="22">
        <f>D57+D58+D59</f>
        <v>0</v>
      </c>
      <c r="E56" s="22">
        <f t="shared" ref="E56:I56" si="29">E57+E58+E59</f>
        <v>0</v>
      </c>
      <c r="F56" s="22">
        <f t="shared" si="29"/>
        <v>7322.5259999999998</v>
      </c>
      <c r="G56" s="22">
        <f t="shared" si="29"/>
        <v>0</v>
      </c>
      <c r="H56" s="22">
        <f t="shared" si="29"/>
        <v>0</v>
      </c>
      <c r="I56" s="22">
        <f t="shared" si="29"/>
        <v>7322.5259999999998</v>
      </c>
    </row>
    <row r="57" spans="1:9" ht="25.5">
      <c r="A57" s="45"/>
      <c r="B57" s="47"/>
      <c r="C57" s="21" t="s">
        <v>1</v>
      </c>
      <c r="D57" s="22">
        <v>0</v>
      </c>
      <c r="E57" s="22">
        <v>0</v>
      </c>
      <c r="F57" s="22">
        <v>4663.7709999999997</v>
      </c>
      <c r="G57" s="22">
        <v>0</v>
      </c>
      <c r="H57" s="22">
        <v>0</v>
      </c>
      <c r="I57" s="22">
        <f t="shared" si="3"/>
        <v>4663.7709999999997</v>
      </c>
    </row>
    <row r="58" spans="1:9">
      <c r="A58" s="45"/>
      <c r="B58" s="47"/>
      <c r="C58" s="21" t="s">
        <v>2</v>
      </c>
      <c r="D58" s="22">
        <v>0</v>
      </c>
      <c r="E58" s="22">
        <v>0</v>
      </c>
      <c r="F58" s="22">
        <v>2578.9920000000002</v>
      </c>
      <c r="G58" s="22">
        <v>0</v>
      </c>
      <c r="H58" s="22">
        <v>0</v>
      </c>
      <c r="I58" s="22">
        <f t="shared" si="3"/>
        <v>2578.9920000000002</v>
      </c>
    </row>
    <row r="59" spans="1:9">
      <c r="A59" s="45"/>
      <c r="B59" s="47"/>
      <c r="C59" s="21" t="s">
        <v>3</v>
      </c>
      <c r="D59" s="22">
        <v>0</v>
      </c>
      <c r="E59" s="22">
        <v>0</v>
      </c>
      <c r="F59" s="22">
        <v>79.763000000000005</v>
      </c>
      <c r="G59" s="22">
        <v>0</v>
      </c>
      <c r="H59" s="22">
        <v>0</v>
      </c>
      <c r="I59" s="22">
        <f t="shared" si="3"/>
        <v>79.763000000000005</v>
      </c>
    </row>
    <row r="60" spans="1:9">
      <c r="A60" s="45" t="s">
        <v>76</v>
      </c>
      <c r="B60" s="49" t="s">
        <v>56</v>
      </c>
      <c r="C60" s="18" t="s">
        <v>0</v>
      </c>
      <c r="D60" s="19">
        <f>D61</f>
        <v>300</v>
      </c>
      <c r="E60" s="19">
        <f t="shared" ref="E60:H60" si="30">E61</f>
        <v>650</v>
      </c>
      <c r="F60" s="19">
        <f t="shared" si="30"/>
        <v>990</v>
      </c>
      <c r="G60" s="19">
        <f t="shared" si="30"/>
        <v>1420.5309999999999</v>
      </c>
      <c r="H60" s="19">
        <f t="shared" si="30"/>
        <v>1400</v>
      </c>
      <c r="I60" s="19">
        <f t="shared" si="3"/>
        <v>4760.5309999999999</v>
      </c>
    </row>
    <row r="61" spans="1:9" ht="60.6" customHeight="1">
      <c r="A61" s="45"/>
      <c r="B61" s="49"/>
      <c r="C61" s="25" t="s">
        <v>3</v>
      </c>
      <c r="D61" s="22">
        <f>D63+D65+D67</f>
        <v>300</v>
      </c>
      <c r="E61" s="22">
        <f t="shared" ref="E61:H61" si="31">E63+E65+E67</f>
        <v>650</v>
      </c>
      <c r="F61" s="22">
        <f t="shared" si="31"/>
        <v>990</v>
      </c>
      <c r="G61" s="22">
        <f t="shared" si="31"/>
        <v>1420.5309999999999</v>
      </c>
      <c r="H61" s="22">
        <f t="shared" si="31"/>
        <v>1400</v>
      </c>
      <c r="I61" s="22">
        <f t="shared" si="3"/>
        <v>4760.5309999999999</v>
      </c>
    </row>
    <row r="62" spans="1:9">
      <c r="A62" s="45" t="s">
        <v>77</v>
      </c>
      <c r="B62" s="47" t="s">
        <v>58</v>
      </c>
      <c r="C62" s="21" t="s">
        <v>0</v>
      </c>
      <c r="D62" s="22">
        <f>D63</f>
        <v>0</v>
      </c>
      <c r="E62" s="22">
        <f t="shared" ref="E62:H62" si="32">E63</f>
        <v>0</v>
      </c>
      <c r="F62" s="22">
        <f t="shared" si="32"/>
        <v>190</v>
      </c>
      <c r="G62" s="22">
        <f t="shared" si="32"/>
        <v>0</v>
      </c>
      <c r="H62" s="22">
        <f t="shared" si="32"/>
        <v>0</v>
      </c>
      <c r="I62" s="22">
        <f t="shared" si="3"/>
        <v>190</v>
      </c>
    </row>
    <row r="63" spans="1:9" ht="63.75" customHeight="1">
      <c r="A63" s="45"/>
      <c r="B63" s="47"/>
      <c r="C63" s="25" t="s">
        <v>3</v>
      </c>
      <c r="D63" s="22">
        <v>0</v>
      </c>
      <c r="E63" s="22">
        <v>0</v>
      </c>
      <c r="F63" s="22">
        <v>190</v>
      </c>
      <c r="G63" s="22">
        <v>0</v>
      </c>
      <c r="H63" s="22">
        <v>0</v>
      </c>
      <c r="I63" s="22">
        <f t="shared" si="3"/>
        <v>190</v>
      </c>
    </row>
    <row r="64" spans="1:9">
      <c r="A64" s="45" t="s">
        <v>78</v>
      </c>
      <c r="B64" s="47" t="s">
        <v>62</v>
      </c>
      <c r="C64" s="21" t="s">
        <v>0</v>
      </c>
      <c r="D64" s="22">
        <f>D65</f>
        <v>100</v>
      </c>
      <c r="E64" s="22">
        <f t="shared" ref="E64:H64" si="33">E65</f>
        <v>250</v>
      </c>
      <c r="F64" s="22">
        <f t="shared" si="33"/>
        <v>400</v>
      </c>
      <c r="G64" s="22">
        <f t="shared" si="33"/>
        <v>1020.5309999999999</v>
      </c>
      <c r="H64" s="22">
        <f t="shared" si="33"/>
        <v>1000</v>
      </c>
      <c r="I64" s="22">
        <f t="shared" si="3"/>
        <v>2770.5309999999999</v>
      </c>
    </row>
    <row r="65" spans="1:9" ht="60" customHeight="1">
      <c r="A65" s="45"/>
      <c r="B65" s="47"/>
      <c r="C65" s="25" t="s">
        <v>3</v>
      </c>
      <c r="D65" s="22">
        <v>100</v>
      </c>
      <c r="E65" s="22">
        <v>250</v>
      </c>
      <c r="F65" s="22">
        <v>400</v>
      </c>
      <c r="G65" s="22">
        <v>1020.5309999999999</v>
      </c>
      <c r="H65" s="22">
        <v>1000</v>
      </c>
      <c r="I65" s="22">
        <f t="shared" si="3"/>
        <v>2770.5309999999999</v>
      </c>
    </row>
    <row r="66" spans="1:9">
      <c r="A66" s="45" t="s">
        <v>79</v>
      </c>
      <c r="B66" s="47" t="s">
        <v>65</v>
      </c>
      <c r="C66" s="21" t="s">
        <v>0</v>
      </c>
      <c r="D66" s="22">
        <f>D67</f>
        <v>200</v>
      </c>
      <c r="E66" s="22">
        <f t="shared" ref="E66:H66" si="34">E67</f>
        <v>400</v>
      </c>
      <c r="F66" s="22">
        <f t="shared" si="34"/>
        <v>400</v>
      </c>
      <c r="G66" s="22">
        <f t="shared" si="34"/>
        <v>400</v>
      </c>
      <c r="H66" s="22">
        <f t="shared" si="34"/>
        <v>400</v>
      </c>
      <c r="I66" s="22">
        <f t="shared" si="3"/>
        <v>1800</v>
      </c>
    </row>
    <row r="67" spans="1:9" ht="32.450000000000003" customHeight="1">
      <c r="A67" s="45"/>
      <c r="B67" s="47"/>
      <c r="C67" s="25" t="s">
        <v>3</v>
      </c>
      <c r="D67" s="22">
        <v>200</v>
      </c>
      <c r="E67" s="22">
        <v>400</v>
      </c>
      <c r="F67" s="22">
        <v>400</v>
      </c>
      <c r="G67" s="22">
        <v>400</v>
      </c>
      <c r="H67" s="22">
        <v>400</v>
      </c>
      <c r="I67" s="22">
        <f t="shared" si="3"/>
        <v>1800</v>
      </c>
    </row>
    <row r="68" spans="1:9">
      <c r="A68" s="45" t="s">
        <v>80</v>
      </c>
      <c r="B68" s="48" t="s">
        <v>81</v>
      </c>
      <c r="C68" s="18" t="s">
        <v>0</v>
      </c>
      <c r="D68" s="19">
        <f>D69</f>
        <v>3844.3</v>
      </c>
      <c r="E68" s="19">
        <f t="shared" ref="E68:H68" si="35">E69</f>
        <v>6056.6</v>
      </c>
      <c r="F68" s="19">
        <f t="shared" si="35"/>
        <v>700.28300000000002</v>
      </c>
      <c r="G68" s="19">
        <f t="shared" si="35"/>
        <v>777.80799999999999</v>
      </c>
      <c r="H68" s="19">
        <f t="shared" si="35"/>
        <v>1200</v>
      </c>
      <c r="I68" s="19">
        <f t="shared" si="3"/>
        <v>12578.991000000002</v>
      </c>
    </row>
    <row r="69" spans="1:9" ht="19.149999999999999" customHeight="1">
      <c r="A69" s="45"/>
      <c r="B69" s="48"/>
      <c r="C69" s="25" t="s">
        <v>3</v>
      </c>
      <c r="D69" s="22">
        <f>D71+D73</f>
        <v>3844.3</v>
      </c>
      <c r="E69" s="22">
        <f t="shared" ref="E69:H69" si="36">E71+E73</f>
        <v>6056.6</v>
      </c>
      <c r="F69" s="22">
        <f t="shared" si="36"/>
        <v>700.28300000000002</v>
      </c>
      <c r="G69" s="22">
        <f t="shared" si="36"/>
        <v>777.80799999999999</v>
      </c>
      <c r="H69" s="22">
        <f t="shared" si="36"/>
        <v>1200</v>
      </c>
      <c r="I69" s="22">
        <f t="shared" si="3"/>
        <v>12578.991000000002</v>
      </c>
    </row>
    <row r="70" spans="1:9">
      <c r="A70" s="45" t="s">
        <v>82</v>
      </c>
      <c r="B70" s="46" t="s">
        <v>85</v>
      </c>
      <c r="C70" s="21" t="s">
        <v>0</v>
      </c>
      <c r="D70" s="22">
        <f>D71</f>
        <v>3019.3</v>
      </c>
      <c r="E70" s="22">
        <f t="shared" ref="E70:H70" si="37">E71</f>
        <v>2774.6</v>
      </c>
      <c r="F70" s="22">
        <f t="shared" si="37"/>
        <v>0</v>
      </c>
      <c r="G70" s="22">
        <f t="shared" si="37"/>
        <v>0</v>
      </c>
      <c r="H70" s="22">
        <f t="shared" si="37"/>
        <v>0</v>
      </c>
      <c r="I70" s="22">
        <f t="shared" si="3"/>
        <v>5793.9</v>
      </c>
    </row>
    <row r="71" spans="1:9" ht="45" customHeight="1">
      <c r="A71" s="45"/>
      <c r="B71" s="46"/>
      <c r="C71" s="25" t="s">
        <v>3</v>
      </c>
      <c r="D71" s="22">
        <v>3019.3</v>
      </c>
      <c r="E71" s="22">
        <v>2774.6</v>
      </c>
      <c r="F71" s="22">
        <v>0</v>
      </c>
      <c r="G71" s="22">
        <v>0</v>
      </c>
      <c r="H71" s="22">
        <v>0</v>
      </c>
      <c r="I71" s="22">
        <f t="shared" si="3"/>
        <v>5793.9</v>
      </c>
    </row>
    <row r="72" spans="1:9">
      <c r="A72" s="45" t="s">
        <v>84</v>
      </c>
      <c r="B72" s="46" t="s">
        <v>83</v>
      </c>
      <c r="C72" s="21" t="s">
        <v>0</v>
      </c>
      <c r="D72" s="22">
        <f>D73</f>
        <v>825</v>
      </c>
      <c r="E72" s="22">
        <f t="shared" ref="E72:H72" si="38">E73</f>
        <v>3282</v>
      </c>
      <c r="F72" s="22">
        <f t="shared" si="38"/>
        <v>700.28300000000002</v>
      </c>
      <c r="G72" s="22">
        <f t="shared" si="38"/>
        <v>777.80799999999999</v>
      </c>
      <c r="H72" s="22">
        <f t="shared" si="38"/>
        <v>1200</v>
      </c>
      <c r="I72" s="22">
        <f t="shared" si="3"/>
        <v>6785.0910000000003</v>
      </c>
    </row>
    <row r="73" spans="1:9" ht="33" customHeight="1">
      <c r="A73" s="45"/>
      <c r="B73" s="46"/>
      <c r="C73" s="25" t="s">
        <v>3</v>
      </c>
      <c r="D73" s="22">
        <v>825</v>
      </c>
      <c r="E73" s="22">
        <v>3282</v>
      </c>
      <c r="F73" s="22">
        <v>700.28300000000002</v>
      </c>
      <c r="G73" s="22">
        <v>777.80799999999999</v>
      </c>
      <c r="H73" s="22">
        <v>1200</v>
      </c>
      <c r="I73" s="22" t="s">
        <v>91</v>
      </c>
    </row>
    <row r="76" spans="1:9">
      <c r="D76" s="59"/>
      <c r="E76" s="59"/>
      <c r="F76" s="59"/>
    </row>
  </sheetData>
  <mergeCells count="50">
    <mergeCell ref="A7:A8"/>
    <mergeCell ref="B7:B8"/>
    <mergeCell ref="C7:C8"/>
    <mergeCell ref="D7:I7"/>
    <mergeCell ref="D76:F76"/>
    <mergeCell ref="A38:A39"/>
    <mergeCell ref="B38:B39"/>
    <mergeCell ref="A10:A14"/>
    <mergeCell ref="B10:B14"/>
    <mergeCell ref="A20:A22"/>
    <mergeCell ref="B20:B22"/>
    <mergeCell ref="A23:A25"/>
    <mergeCell ref="B23:B25"/>
    <mergeCell ref="B15:B19"/>
    <mergeCell ref="A15:A19"/>
    <mergeCell ref="B26:B29"/>
    <mergeCell ref="F1:I1"/>
    <mergeCell ref="F3:I3"/>
    <mergeCell ref="A4:I4"/>
    <mergeCell ref="A5:I5"/>
    <mergeCell ref="A6:I6"/>
    <mergeCell ref="A26:A29"/>
    <mergeCell ref="B52:B55"/>
    <mergeCell ref="A52:A55"/>
    <mergeCell ref="A40:A43"/>
    <mergeCell ref="B40:B43"/>
    <mergeCell ref="A44:A48"/>
    <mergeCell ref="B44:B48"/>
    <mergeCell ref="A49:A51"/>
    <mergeCell ref="B49:B51"/>
    <mergeCell ref="A30:A34"/>
    <mergeCell ref="B30:B34"/>
    <mergeCell ref="A35:A37"/>
    <mergeCell ref="B35:B37"/>
    <mergeCell ref="B56:B59"/>
    <mergeCell ref="A56:A59"/>
    <mergeCell ref="B60:B61"/>
    <mergeCell ref="B62:B63"/>
    <mergeCell ref="A60:A61"/>
    <mergeCell ref="A62:A63"/>
    <mergeCell ref="A70:A71"/>
    <mergeCell ref="B70:B71"/>
    <mergeCell ref="A72:A73"/>
    <mergeCell ref="B72:B73"/>
    <mergeCell ref="B64:B65"/>
    <mergeCell ref="A64:A65"/>
    <mergeCell ref="B66:B67"/>
    <mergeCell ref="A66:A67"/>
    <mergeCell ref="A68:A69"/>
    <mergeCell ref="B68:B69"/>
  </mergeCells>
  <pageMargins left="0.70866141732283472" right="0.70866141732283472" top="0.94488188976377963" bottom="0.56000000000000005" header="0.31496062992125984" footer="0.31496062992125984"/>
  <pageSetup paperSize="9" scale="92" fitToHeight="6" orientation="landscape" horizontalDpi="180" verticalDpi="180" r:id="rId1"/>
  <headerFooter differentFirst="1">
    <oddHeader>&amp;C&amp;P</oddHeader>
  </headerFooter>
  <rowBreaks count="2" manualBreakCount="2">
    <brk id="43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topLeftCell="A13" zoomScaleNormal="100" zoomScaleSheetLayoutView="100" workbookViewId="0">
      <selection activeCell="H20" sqref="H20"/>
    </sheetView>
  </sheetViews>
  <sheetFormatPr defaultRowHeight="15"/>
  <cols>
    <col min="1" max="1" width="5.28515625" style="12" customWidth="1"/>
    <col min="2" max="2" width="31.7109375" style="12" customWidth="1"/>
    <col min="3" max="3" width="18.42578125" style="7" customWidth="1"/>
    <col min="4" max="8" width="13.28515625" style="12" customWidth="1"/>
    <col min="9" max="9" width="14.28515625" style="10" customWidth="1"/>
  </cols>
  <sheetData>
    <row r="1" spans="1:9" ht="42" customHeight="1">
      <c r="F1" s="53" t="s">
        <v>43</v>
      </c>
      <c r="G1" s="53"/>
      <c r="H1" s="53"/>
      <c r="I1" s="53"/>
    </row>
    <row r="2" spans="1:9" ht="24.6" customHeight="1">
      <c r="F2" s="63"/>
      <c r="G2" s="63"/>
      <c r="H2" s="63"/>
      <c r="I2" s="63"/>
    </row>
    <row r="3" spans="1:9" ht="120.75" customHeight="1">
      <c r="F3" s="53" t="s">
        <v>44</v>
      </c>
      <c r="G3" s="53"/>
      <c r="H3" s="53"/>
      <c r="I3" s="53"/>
    </row>
    <row r="4" spans="1:9" s="1" customFormat="1" ht="30" customHeight="1">
      <c r="A4" s="54" t="s">
        <v>34</v>
      </c>
      <c r="B4" s="54"/>
      <c r="C4" s="54"/>
      <c r="D4" s="54"/>
      <c r="E4" s="54"/>
      <c r="F4" s="54"/>
      <c r="G4" s="54"/>
      <c r="H4" s="54"/>
      <c r="I4" s="54"/>
    </row>
    <row r="5" spans="1:9" s="1" customFormat="1" ht="66" customHeight="1">
      <c r="A5" s="55" t="s">
        <v>47</v>
      </c>
      <c r="B5" s="55"/>
      <c r="C5" s="55"/>
      <c r="D5" s="55"/>
      <c r="E5" s="55"/>
      <c r="F5" s="55"/>
      <c r="G5" s="55"/>
      <c r="H5" s="55"/>
      <c r="I5" s="55"/>
    </row>
    <row r="6" spans="1:9" ht="18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s="1" customFormat="1">
      <c r="A7" s="57" t="s">
        <v>30</v>
      </c>
      <c r="B7" s="57" t="s">
        <v>31</v>
      </c>
      <c r="C7" s="57" t="s">
        <v>29</v>
      </c>
      <c r="D7" s="58" t="s">
        <v>28</v>
      </c>
      <c r="E7" s="58"/>
      <c r="F7" s="58"/>
      <c r="G7" s="58"/>
      <c r="H7" s="58"/>
      <c r="I7" s="58"/>
    </row>
    <row r="8" spans="1:9" s="1" customFormat="1" ht="28.15" customHeight="1">
      <c r="A8" s="57"/>
      <c r="B8" s="57"/>
      <c r="C8" s="57"/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6" t="s">
        <v>27</v>
      </c>
    </row>
    <row r="9" spans="1:9" s="11" customFormat="1" ht="15.6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s="2" customFormat="1" ht="16.149999999999999" customHeight="1">
      <c r="A10" s="45">
        <v>1</v>
      </c>
      <c r="B10" s="47" t="s">
        <v>35</v>
      </c>
      <c r="C10" s="18" t="s">
        <v>0</v>
      </c>
      <c r="D10" s="19">
        <f>D11+D12+D13+D14</f>
        <v>15887.3</v>
      </c>
      <c r="E10" s="19">
        <f t="shared" ref="E10:H10" si="0">E11+E12+E13+E14</f>
        <v>17167.8</v>
      </c>
      <c r="F10" s="19">
        <f t="shared" si="0"/>
        <v>22377.94</v>
      </c>
      <c r="G10" s="19">
        <f t="shared" si="0"/>
        <v>20428.29</v>
      </c>
      <c r="H10" s="19">
        <f t="shared" si="0"/>
        <v>20395</v>
      </c>
      <c r="I10" s="20">
        <f>SUM(D10:H10)</f>
        <v>96256.329999999987</v>
      </c>
    </row>
    <row r="11" spans="1:9" s="1" customFormat="1" ht="25.5">
      <c r="A11" s="45"/>
      <c r="B11" s="47"/>
      <c r="C11" s="21" t="s">
        <v>1</v>
      </c>
      <c r="D11" s="22">
        <f>D33</f>
        <v>0</v>
      </c>
      <c r="E11" s="22">
        <f t="shared" ref="E11:H11" si="1">E33</f>
        <v>0</v>
      </c>
      <c r="F11" s="22">
        <f t="shared" si="1"/>
        <v>4119.54</v>
      </c>
      <c r="G11" s="22">
        <f t="shared" si="1"/>
        <v>0</v>
      </c>
      <c r="H11" s="22">
        <f t="shared" si="1"/>
        <v>0</v>
      </c>
      <c r="I11" s="23">
        <f>SUM(D11:H11)</f>
        <v>4119.54</v>
      </c>
    </row>
    <row r="12" spans="1:9" s="1" customFormat="1">
      <c r="A12" s="45"/>
      <c r="B12" s="47"/>
      <c r="C12" s="21" t="s">
        <v>2</v>
      </c>
      <c r="D12" s="22">
        <f>D34</f>
        <v>0</v>
      </c>
      <c r="E12" s="22">
        <f t="shared" ref="E12:H12" si="2">E34</f>
        <v>0</v>
      </c>
      <c r="F12" s="22">
        <f t="shared" si="2"/>
        <v>329.59699999999998</v>
      </c>
      <c r="G12" s="22">
        <f t="shared" si="2"/>
        <v>0</v>
      </c>
      <c r="H12" s="22">
        <f t="shared" si="2"/>
        <v>0</v>
      </c>
      <c r="I12" s="23">
        <f t="shared" ref="I12:I38" si="3">SUM(D12:H12)</f>
        <v>329.59699999999998</v>
      </c>
    </row>
    <row r="13" spans="1:9" s="1" customFormat="1">
      <c r="A13" s="45"/>
      <c r="B13" s="47"/>
      <c r="C13" s="21" t="s">
        <v>3</v>
      </c>
      <c r="D13" s="22">
        <f>D16+D22+D35</f>
        <v>13060</v>
      </c>
      <c r="E13" s="22">
        <f t="shared" ref="E13:H13" si="4">E16+E22+E35</f>
        <v>14390</v>
      </c>
      <c r="F13" s="22">
        <f t="shared" si="4"/>
        <v>14794.09</v>
      </c>
      <c r="G13" s="22">
        <f t="shared" si="4"/>
        <v>17428.29</v>
      </c>
      <c r="H13" s="22">
        <f t="shared" si="4"/>
        <v>17395</v>
      </c>
      <c r="I13" s="23">
        <f t="shared" si="3"/>
        <v>77067.38</v>
      </c>
    </row>
    <row r="14" spans="1:9" s="1" customFormat="1" ht="25.5">
      <c r="A14" s="45"/>
      <c r="B14" s="47"/>
      <c r="C14" s="21" t="s">
        <v>4</v>
      </c>
      <c r="D14" s="22">
        <f>D17+D23</f>
        <v>2827.3</v>
      </c>
      <c r="E14" s="22">
        <f t="shared" ref="E14:H14" si="5">E17+E23</f>
        <v>2777.8</v>
      </c>
      <c r="F14" s="22">
        <f t="shared" si="5"/>
        <v>3134.7130000000002</v>
      </c>
      <c r="G14" s="22">
        <f t="shared" si="5"/>
        <v>3000</v>
      </c>
      <c r="H14" s="22">
        <f t="shared" si="5"/>
        <v>3000</v>
      </c>
      <c r="I14" s="23">
        <f t="shared" si="3"/>
        <v>14739.813</v>
      </c>
    </row>
    <row r="15" spans="1:9" s="2" customFormat="1" ht="14.25">
      <c r="A15" s="45" t="s">
        <v>18</v>
      </c>
      <c r="B15" s="47" t="s">
        <v>26</v>
      </c>
      <c r="C15" s="18" t="s">
        <v>0</v>
      </c>
      <c r="D15" s="19">
        <f>D19+D20</f>
        <v>15792.4</v>
      </c>
      <c r="E15" s="19">
        <f>E19+E20</f>
        <v>17167.8</v>
      </c>
      <c r="F15" s="19">
        <f>F19+F20</f>
        <v>17593.913</v>
      </c>
      <c r="G15" s="19">
        <f>G19+G20</f>
        <v>20377.29</v>
      </c>
      <c r="H15" s="19">
        <f>H19+H20</f>
        <v>19450</v>
      </c>
      <c r="I15" s="20">
        <f t="shared" si="3"/>
        <v>90381.402999999991</v>
      </c>
    </row>
    <row r="16" spans="1:9" s="1" customFormat="1">
      <c r="A16" s="45"/>
      <c r="B16" s="47"/>
      <c r="C16" s="21" t="s">
        <v>3</v>
      </c>
      <c r="D16" s="22">
        <v>13060</v>
      </c>
      <c r="E16" s="22">
        <v>14390</v>
      </c>
      <c r="F16" s="22">
        <v>14711.7</v>
      </c>
      <c r="G16" s="22">
        <v>17377.29</v>
      </c>
      <c r="H16" s="22">
        <v>16500</v>
      </c>
      <c r="I16" s="23">
        <f>SUM(D19:H19)</f>
        <v>76038.989999999991</v>
      </c>
    </row>
    <row r="17" spans="1:12" s="1" customFormat="1" ht="25.5">
      <c r="A17" s="45"/>
      <c r="B17" s="47"/>
      <c r="C17" s="21" t="s">
        <v>4</v>
      </c>
      <c r="D17" s="22">
        <v>2732.4</v>
      </c>
      <c r="E17" s="22">
        <v>2777.8</v>
      </c>
      <c r="F17" s="22">
        <v>2882.2130000000002</v>
      </c>
      <c r="G17" s="22">
        <v>3000</v>
      </c>
      <c r="H17" s="22">
        <v>2950</v>
      </c>
      <c r="I17" s="23">
        <f>SUM(D20:H20)</f>
        <v>14342.413</v>
      </c>
      <c r="L17" s="4"/>
    </row>
    <row r="18" spans="1:12" s="2" customFormat="1">
      <c r="A18" s="45" t="s">
        <v>19</v>
      </c>
      <c r="B18" s="66" t="s">
        <v>11</v>
      </c>
      <c r="C18" s="21" t="s">
        <v>0</v>
      </c>
      <c r="D18" s="22">
        <f>D19+D20</f>
        <v>15792.4</v>
      </c>
      <c r="E18" s="22">
        <f t="shared" ref="E18:H18" si="6">E19+E20</f>
        <v>17167.8</v>
      </c>
      <c r="F18" s="22">
        <f t="shared" si="6"/>
        <v>17593.913</v>
      </c>
      <c r="G18" s="22">
        <f t="shared" si="6"/>
        <v>20377.29</v>
      </c>
      <c r="H18" s="22">
        <f t="shared" si="6"/>
        <v>19450</v>
      </c>
      <c r="I18" s="23">
        <f t="shared" si="3"/>
        <v>90381.402999999991</v>
      </c>
    </row>
    <row r="19" spans="1:12" s="1" customFormat="1">
      <c r="A19" s="45"/>
      <c r="B19" s="66"/>
      <c r="C19" s="21" t="s">
        <v>3</v>
      </c>
      <c r="D19" s="22">
        <v>13060</v>
      </c>
      <c r="E19" s="22">
        <v>14390</v>
      </c>
      <c r="F19" s="22">
        <v>14711.7</v>
      </c>
      <c r="G19" s="22">
        <v>17377.29</v>
      </c>
      <c r="H19" s="22">
        <v>16500</v>
      </c>
      <c r="I19" s="23">
        <f t="shared" si="3"/>
        <v>76038.989999999991</v>
      </c>
    </row>
    <row r="20" spans="1:12" s="1" customFormat="1" ht="25.5">
      <c r="A20" s="45"/>
      <c r="B20" s="66"/>
      <c r="C20" s="21" t="s">
        <v>4</v>
      </c>
      <c r="D20" s="22">
        <v>2732.4</v>
      </c>
      <c r="E20" s="22">
        <v>2777.8</v>
      </c>
      <c r="F20" s="22">
        <v>2882.2130000000002</v>
      </c>
      <c r="G20" s="22">
        <v>3000</v>
      </c>
      <c r="H20" s="22">
        <v>2950</v>
      </c>
      <c r="I20" s="23">
        <f t="shared" si="3"/>
        <v>14342.413</v>
      </c>
    </row>
    <row r="21" spans="1:12" s="2" customFormat="1" ht="14.25">
      <c r="A21" s="45" t="s">
        <v>20</v>
      </c>
      <c r="B21" s="47" t="s">
        <v>36</v>
      </c>
      <c r="C21" s="18" t="s">
        <v>0</v>
      </c>
      <c r="D21" s="19">
        <f>D22+D23</f>
        <v>94.9</v>
      </c>
      <c r="E21" s="19">
        <f t="shared" ref="E21:H21" si="7">E22+E23</f>
        <v>0</v>
      </c>
      <c r="F21" s="19">
        <f t="shared" si="7"/>
        <v>324.69600000000003</v>
      </c>
      <c r="G21" s="19">
        <f t="shared" si="7"/>
        <v>51</v>
      </c>
      <c r="H21" s="19">
        <f t="shared" si="7"/>
        <v>945</v>
      </c>
      <c r="I21" s="20">
        <f t="shared" si="3"/>
        <v>1415.596</v>
      </c>
    </row>
    <row r="22" spans="1:12" s="2" customFormat="1">
      <c r="A22" s="45"/>
      <c r="B22" s="47"/>
      <c r="C22" s="24" t="s">
        <v>3</v>
      </c>
      <c r="D22" s="22">
        <f>D25+D28</f>
        <v>0</v>
      </c>
      <c r="E22" s="22">
        <f t="shared" ref="E22:H22" si="8">E25+E28</f>
        <v>0</v>
      </c>
      <c r="F22" s="22">
        <f t="shared" si="8"/>
        <v>72.195999999999998</v>
      </c>
      <c r="G22" s="22">
        <f t="shared" si="8"/>
        <v>51</v>
      </c>
      <c r="H22" s="22">
        <f t="shared" si="8"/>
        <v>895</v>
      </c>
      <c r="I22" s="23">
        <f t="shared" si="3"/>
        <v>1018.196</v>
      </c>
    </row>
    <row r="23" spans="1:12" s="1" customFormat="1" ht="45.6" customHeight="1">
      <c r="A23" s="45"/>
      <c r="B23" s="47"/>
      <c r="C23" s="25" t="s">
        <v>4</v>
      </c>
      <c r="D23" s="22">
        <f>D26+D29+D31</f>
        <v>94.9</v>
      </c>
      <c r="E23" s="22">
        <f t="shared" ref="E23:H23" si="9">E26+E29+E31</f>
        <v>0</v>
      </c>
      <c r="F23" s="22">
        <f t="shared" si="9"/>
        <v>252.5</v>
      </c>
      <c r="G23" s="22">
        <f t="shared" si="9"/>
        <v>0</v>
      </c>
      <c r="H23" s="22">
        <f t="shared" si="9"/>
        <v>50</v>
      </c>
      <c r="I23" s="23">
        <f t="shared" si="3"/>
        <v>397.4</v>
      </c>
    </row>
    <row r="24" spans="1:12" s="2" customFormat="1">
      <c r="A24" s="45" t="s">
        <v>21</v>
      </c>
      <c r="B24" s="47" t="s">
        <v>37</v>
      </c>
      <c r="C24" s="21" t="s">
        <v>0</v>
      </c>
      <c r="D24" s="22">
        <f>D25+D26</f>
        <v>0</v>
      </c>
      <c r="E24" s="22">
        <f t="shared" ref="E24:H24" si="10">E25+E26</f>
        <v>0</v>
      </c>
      <c r="F24" s="22">
        <f t="shared" si="10"/>
        <v>150</v>
      </c>
      <c r="G24" s="22">
        <f t="shared" si="10"/>
        <v>0</v>
      </c>
      <c r="H24" s="22">
        <f t="shared" si="10"/>
        <v>895</v>
      </c>
      <c r="I24" s="23">
        <f t="shared" si="3"/>
        <v>1045</v>
      </c>
    </row>
    <row r="25" spans="1:12" s="2" customFormat="1">
      <c r="A25" s="45"/>
      <c r="B25" s="47"/>
      <c r="C25" s="21" t="s">
        <v>3</v>
      </c>
      <c r="D25" s="22">
        <v>0</v>
      </c>
      <c r="E25" s="22">
        <v>0</v>
      </c>
      <c r="F25" s="22">
        <v>0</v>
      </c>
      <c r="G25" s="22">
        <v>0</v>
      </c>
      <c r="H25" s="22">
        <v>895</v>
      </c>
      <c r="I25" s="23">
        <f t="shared" si="3"/>
        <v>895</v>
      </c>
    </row>
    <row r="26" spans="1:12" s="1" customFormat="1" ht="28.9" customHeight="1">
      <c r="A26" s="45"/>
      <c r="B26" s="47"/>
      <c r="C26" s="25" t="s">
        <v>4</v>
      </c>
      <c r="D26" s="22">
        <v>0</v>
      </c>
      <c r="E26" s="22">
        <v>0</v>
      </c>
      <c r="F26" s="22">
        <v>150</v>
      </c>
      <c r="G26" s="22">
        <v>0</v>
      </c>
      <c r="H26" s="22">
        <v>0</v>
      </c>
      <c r="I26" s="23">
        <f t="shared" si="3"/>
        <v>150</v>
      </c>
    </row>
    <row r="27" spans="1:12" s="2" customFormat="1">
      <c r="A27" s="45" t="s">
        <v>22</v>
      </c>
      <c r="B27" s="60" t="s">
        <v>45</v>
      </c>
      <c r="C27" s="21" t="s">
        <v>0</v>
      </c>
      <c r="D27" s="22">
        <f>D28+D29</f>
        <v>45.7</v>
      </c>
      <c r="E27" s="22">
        <f t="shared" ref="E27:H27" si="11">E28+E29</f>
        <v>0</v>
      </c>
      <c r="F27" s="22">
        <f t="shared" si="11"/>
        <v>174.696</v>
      </c>
      <c r="G27" s="22">
        <f t="shared" si="11"/>
        <v>51</v>
      </c>
      <c r="H27" s="22">
        <f t="shared" si="11"/>
        <v>0</v>
      </c>
      <c r="I27" s="23">
        <f t="shared" si="3"/>
        <v>271.39600000000002</v>
      </c>
    </row>
    <row r="28" spans="1:12" s="2" customFormat="1">
      <c r="A28" s="45"/>
      <c r="B28" s="61"/>
      <c r="C28" s="21" t="s">
        <v>3</v>
      </c>
      <c r="D28" s="22">
        <v>0</v>
      </c>
      <c r="E28" s="22">
        <v>0</v>
      </c>
      <c r="F28" s="22">
        <v>72.195999999999998</v>
      </c>
      <c r="G28" s="22">
        <v>51</v>
      </c>
      <c r="H28" s="22">
        <v>0</v>
      </c>
      <c r="I28" s="23">
        <f t="shared" si="3"/>
        <v>123.196</v>
      </c>
    </row>
    <row r="29" spans="1:12" s="1" customFormat="1" ht="25.15" customHeight="1">
      <c r="A29" s="45"/>
      <c r="B29" s="62"/>
      <c r="C29" s="25" t="s">
        <v>4</v>
      </c>
      <c r="D29" s="22">
        <v>45.7</v>
      </c>
      <c r="E29" s="22">
        <v>0</v>
      </c>
      <c r="F29" s="22">
        <v>102.5</v>
      </c>
      <c r="G29" s="22">
        <v>0</v>
      </c>
      <c r="H29" s="22">
        <v>0</v>
      </c>
      <c r="I29" s="23">
        <f t="shared" si="3"/>
        <v>148.19999999999999</v>
      </c>
    </row>
    <row r="30" spans="1:12" s="1" customFormat="1" ht="18.600000000000001" customHeight="1">
      <c r="A30" s="50" t="s">
        <v>39</v>
      </c>
      <c r="B30" s="64" t="s">
        <v>38</v>
      </c>
      <c r="C30" s="21" t="s">
        <v>0</v>
      </c>
      <c r="D30" s="22">
        <f>D31</f>
        <v>49.2</v>
      </c>
      <c r="E30" s="22">
        <f t="shared" ref="E30:H30" si="12">E31</f>
        <v>0</v>
      </c>
      <c r="F30" s="22">
        <f t="shared" si="12"/>
        <v>0</v>
      </c>
      <c r="G30" s="22">
        <f t="shared" si="12"/>
        <v>0</v>
      </c>
      <c r="H30" s="22">
        <f t="shared" si="12"/>
        <v>50</v>
      </c>
      <c r="I30" s="23">
        <f t="shared" si="3"/>
        <v>99.2</v>
      </c>
    </row>
    <row r="31" spans="1:12" s="1" customFormat="1" ht="27" customHeight="1">
      <c r="A31" s="52"/>
      <c r="B31" s="65"/>
      <c r="C31" s="25" t="s">
        <v>4</v>
      </c>
      <c r="D31" s="22">
        <v>49.2</v>
      </c>
      <c r="E31" s="22">
        <v>0</v>
      </c>
      <c r="F31" s="22">
        <v>0</v>
      </c>
      <c r="G31" s="22">
        <v>0</v>
      </c>
      <c r="H31" s="22">
        <v>50</v>
      </c>
      <c r="I31" s="23">
        <f t="shared" si="3"/>
        <v>99.2</v>
      </c>
    </row>
    <row r="32" spans="1:12" s="1" customFormat="1">
      <c r="A32" s="45" t="s">
        <v>23</v>
      </c>
      <c r="B32" s="47" t="s">
        <v>40</v>
      </c>
      <c r="C32" s="18" t="s">
        <v>0</v>
      </c>
      <c r="D32" s="19">
        <f>D33+D34+D35</f>
        <v>0</v>
      </c>
      <c r="E32" s="19">
        <f t="shared" ref="E32:H32" si="13">E33+E34+E35</f>
        <v>0</v>
      </c>
      <c r="F32" s="19">
        <f t="shared" si="13"/>
        <v>4459.3310000000001</v>
      </c>
      <c r="G32" s="19">
        <f t="shared" si="13"/>
        <v>0</v>
      </c>
      <c r="H32" s="19">
        <f t="shared" si="13"/>
        <v>0</v>
      </c>
      <c r="I32" s="20">
        <f t="shared" si="3"/>
        <v>4459.3310000000001</v>
      </c>
    </row>
    <row r="33" spans="1:9" s="1" customFormat="1" ht="15.6" customHeight="1">
      <c r="A33" s="45"/>
      <c r="B33" s="47"/>
      <c r="C33" s="21" t="s">
        <v>1</v>
      </c>
      <c r="D33" s="22">
        <f>D37</f>
        <v>0</v>
      </c>
      <c r="E33" s="22">
        <f t="shared" ref="E33:H34" si="14">E37</f>
        <v>0</v>
      </c>
      <c r="F33" s="22">
        <f t="shared" si="14"/>
        <v>4119.54</v>
      </c>
      <c r="G33" s="22">
        <f t="shared" si="14"/>
        <v>0</v>
      </c>
      <c r="H33" s="22">
        <f t="shared" si="14"/>
        <v>0</v>
      </c>
      <c r="I33" s="23">
        <f t="shared" si="3"/>
        <v>4119.54</v>
      </c>
    </row>
    <row r="34" spans="1:9" s="1" customFormat="1">
      <c r="A34" s="45"/>
      <c r="B34" s="47"/>
      <c r="C34" s="21" t="s">
        <v>2</v>
      </c>
      <c r="D34" s="22">
        <f>D38</f>
        <v>0</v>
      </c>
      <c r="E34" s="22">
        <f t="shared" si="14"/>
        <v>0</v>
      </c>
      <c r="F34" s="22">
        <f t="shared" si="14"/>
        <v>329.59699999999998</v>
      </c>
      <c r="G34" s="22">
        <f t="shared" si="14"/>
        <v>0</v>
      </c>
      <c r="H34" s="22">
        <f t="shared" si="14"/>
        <v>0</v>
      </c>
      <c r="I34" s="23">
        <f t="shared" si="3"/>
        <v>329.59699999999998</v>
      </c>
    </row>
    <row r="35" spans="1:9" s="1" customFormat="1">
      <c r="A35" s="45"/>
      <c r="B35" s="47"/>
      <c r="C35" s="21" t="s">
        <v>3</v>
      </c>
      <c r="D35" s="22">
        <f>D39</f>
        <v>0</v>
      </c>
      <c r="E35" s="22">
        <f t="shared" ref="E35:H35" si="15">E39</f>
        <v>0</v>
      </c>
      <c r="F35" s="22">
        <f t="shared" si="15"/>
        <v>10.194000000000001</v>
      </c>
      <c r="G35" s="22">
        <f t="shared" si="15"/>
        <v>0</v>
      </c>
      <c r="H35" s="22">
        <f t="shared" si="15"/>
        <v>0</v>
      </c>
      <c r="I35" s="23">
        <f t="shared" si="3"/>
        <v>10.194000000000001</v>
      </c>
    </row>
    <row r="36" spans="1:9" s="1" customFormat="1">
      <c r="A36" s="45" t="s">
        <v>24</v>
      </c>
      <c r="B36" s="47" t="s">
        <v>41</v>
      </c>
      <c r="C36" s="21" t="s">
        <v>0</v>
      </c>
      <c r="D36" s="22">
        <f>D37+D38+D39</f>
        <v>0</v>
      </c>
      <c r="E36" s="22">
        <f t="shared" ref="E36:H36" si="16">E37+E38+E39</f>
        <v>0</v>
      </c>
      <c r="F36" s="22">
        <f t="shared" si="16"/>
        <v>4459.3310000000001</v>
      </c>
      <c r="G36" s="22">
        <f t="shared" si="16"/>
        <v>0</v>
      </c>
      <c r="H36" s="22">
        <f t="shared" si="16"/>
        <v>0</v>
      </c>
      <c r="I36" s="23">
        <f t="shared" si="3"/>
        <v>4459.3310000000001</v>
      </c>
    </row>
    <row r="37" spans="1:9" s="1" customFormat="1" ht="15.6" customHeight="1">
      <c r="A37" s="45"/>
      <c r="B37" s="47"/>
      <c r="C37" s="21" t="s">
        <v>1</v>
      </c>
      <c r="D37" s="22">
        <v>0</v>
      </c>
      <c r="E37" s="22">
        <v>0</v>
      </c>
      <c r="F37" s="22">
        <v>4119.54</v>
      </c>
      <c r="G37" s="22">
        <v>0</v>
      </c>
      <c r="H37" s="22">
        <v>0</v>
      </c>
      <c r="I37" s="23">
        <f t="shared" si="3"/>
        <v>4119.54</v>
      </c>
    </row>
    <row r="38" spans="1:9" s="1" customFormat="1">
      <c r="A38" s="45"/>
      <c r="B38" s="47"/>
      <c r="C38" s="21" t="s">
        <v>2</v>
      </c>
      <c r="D38" s="22">
        <v>0</v>
      </c>
      <c r="E38" s="22">
        <v>0</v>
      </c>
      <c r="F38" s="22">
        <v>329.59699999999998</v>
      </c>
      <c r="G38" s="22">
        <v>0</v>
      </c>
      <c r="H38" s="22">
        <v>0</v>
      </c>
      <c r="I38" s="23">
        <f t="shared" si="3"/>
        <v>329.59699999999998</v>
      </c>
    </row>
    <row r="39" spans="1:9" s="1" customFormat="1">
      <c r="A39" s="45"/>
      <c r="B39" s="47"/>
      <c r="C39" s="21" t="s">
        <v>3</v>
      </c>
      <c r="D39" s="22">
        <v>0</v>
      </c>
      <c r="E39" s="22">
        <v>0</v>
      </c>
      <c r="F39" s="22">
        <v>10.194000000000001</v>
      </c>
      <c r="G39" s="22">
        <v>0</v>
      </c>
      <c r="H39" s="22">
        <v>0</v>
      </c>
      <c r="I39" s="23" t="s">
        <v>42</v>
      </c>
    </row>
    <row r="40" spans="1:9" s="1" customFormat="1">
      <c r="B40" s="13"/>
      <c r="C40" s="5"/>
      <c r="D40" s="3"/>
      <c r="E40" s="3"/>
      <c r="F40" s="3"/>
      <c r="G40" s="3"/>
      <c r="H40" s="3"/>
      <c r="I40" s="8"/>
    </row>
    <row r="41" spans="1:9">
      <c r="B41" s="14"/>
      <c r="C41" s="6"/>
      <c r="D41" s="14"/>
      <c r="E41" s="14"/>
      <c r="F41" s="14"/>
      <c r="G41" s="26"/>
      <c r="H41" s="14"/>
      <c r="I41" s="9"/>
    </row>
    <row r="42" spans="1:9">
      <c r="B42" s="14"/>
      <c r="C42" s="6"/>
      <c r="D42" s="14"/>
      <c r="E42" s="14"/>
      <c r="F42" s="14"/>
      <c r="G42" s="14"/>
      <c r="H42" s="14"/>
      <c r="I42" s="9"/>
    </row>
    <row r="43" spans="1:9">
      <c r="D43" s="59"/>
      <c r="E43" s="59"/>
      <c r="F43" s="59"/>
    </row>
  </sheetData>
  <mergeCells count="29">
    <mergeCell ref="A7:A8"/>
    <mergeCell ref="B7:B8"/>
    <mergeCell ref="C7:C8"/>
    <mergeCell ref="D7:I7"/>
    <mergeCell ref="B30:B31"/>
    <mergeCell ref="A30:A31"/>
    <mergeCell ref="A10:A14"/>
    <mergeCell ref="B10:B14"/>
    <mergeCell ref="A15:A17"/>
    <mergeCell ref="B15:B17"/>
    <mergeCell ref="A18:A20"/>
    <mergeCell ref="B18:B20"/>
    <mergeCell ref="A21:A23"/>
    <mergeCell ref="B21:B23"/>
    <mergeCell ref="A24:A26"/>
    <mergeCell ref="B24:B26"/>
    <mergeCell ref="F1:I1"/>
    <mergeCell ref="F3:I3"/>
    <mergeCell ref="A4:I4"/>
    <mergeCell ref="A5:I5"/>
    <mergeCell ref="A6:I6"/>
    <mergeCell ref="F2:I2"/>
    <mergeCell ref="A27:A29"/>
    <mergeCell ref="B27:B29"/>
    <mergeCell ref="D43:F43"/>
    <mergeCell ref="A32:A35"/>
    <mergeCell ref="B32:B35"/>
    <mergeCell ref="A36:A39"/>
    <mergeCell ref="B36:B39"/>
  </mergeCells>
  <pageMargins left="0.70866141732283472" right="0.70866141732283472" top="0.74803149606299213" bottom="0.74803149606299213" header="0.31496062992125984" footer="0.31496062992125984"/>
  <pageSetup paperSize="9" scale="96" fitToHeight="4" orientation="landscape" horizontalDpi="180" verticalDpi="18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topLeftCell="A14" zoomScaleNormal="100" zoomScaleSheetLayoutView="100" workbookViewId="0">
      <selection activeCell="H26" sqref="H26"/>
    </sheetView>
  </sheetViews>
  <sheetFormatPr defaultRowHeight="15"/>
  <cols>
    <col min="1" max="1" width="5.28515625" style="12" customWidth="1"/>
    <col min="2" max="2" width="31.7109375" style="12" customWidth="1"/>
    <col min="3" max="3" width="18.42578125" style="7" customWidth="1"/>
    <col min="4" max="8" width="13.28515625" style="12" customWidth="1"/>
    <col min="9" max="9" width="14.28515625" style="10" customWidth="1"/>
  </cols>
  <sheetData>
    <row r="1" spans="1:9" ht="42" customHeight="1">
      <c r="F1" s="53" t="s">
        <v>32</v>
      </c>
      <c r="G1" s="53"/>
      <c r="H1" s="53"/>
      <c r="I1" s="53"/>
    </row>
    <row r="2" spans="1:9" ht="43.5" customHeight="1"/>
    <row r="3" spans="1:9" ht="102" customHeight="1">
      <c r="F3" s="53" t="s">
        <v>48</v>
      </c>
      <c r="G3" s="53"/>
      <c r="H3" s="53"/>
      <c r="I3" s="53"/>
    </row>
    <row r="4" spans="1:9" s="1" customFormat="1" ht="27" customHeight="1">
      <c r="A4" s="54" t="s">
        <v>34</v>
      </c>
      <c r="B4" s="54"/>
      <c r="C4" s="54"/>
      <c r="D4" s="54"/>
      <c r="E4" s="54"/>
      <c r="F4" s="54"/>
      <c r="G4" s="54"/>
      <c r="H4" s="54"/>
      <c r="I4" s="54"/>
    </row>
    <row r="5" spans="1:9" s="1" customFormat="1" ht="61.5" customHeight="1">
      <c r="A5" s="55" t="s">
        <v>46</v>
      </c>
      <c r="B5" s="55"/>
      <c r="C5" s="55"/>
      <c r="D5" s="55"/>
      <c r="E5" s="55"/>
      <c r="F5" s="55"/>
      <c r="G5" s="55"/>
      <c r="H5" s="55"/>
      <c r="I5" s="55"/>
    </row>
    <row r="6" spans="1:9">
      <c r="A6" s="56"/>
      <c r="B6" s="56"/>
      <c r="C6" s="56"/>
      <c r="D6" s="56"/>
      <c r="E6" s="56"/>
      <c r="F6" s="56"/>
      <c r="G6" s="56"/>
      <c r="H6" s="56"/>
      <c r="I6" s="56"/>
    </row>
    <row r="7" spans="1:9" s="1" customFormat="1">
      <c r="A7" s="57" t="s">
        <v>30</v>
      </c>
      <c r="B7" s="57" t="s">
        <v>31</v>
      </c>
      <c r="C7" s="57" t="s">
        <v>29</v>
      </c>
      <c r="D7" s="58" t="s">
        <v>28</v>
      </c>
      <c r="E7" s="58"/>
      <c r="F7" s="58"/>
      <c r="G7" s="58"/>
      <c r="H7" s="58"/>
      <c r="I7" s="58"/>
    </row>
    <row r="8" spans="1:9" s="1" customFormat="1" ht="28.15" customHeight="1">
      <c r="A8" s="57"/>
      <c r="B8" s="57"/>
      <c r="C8" s="57"/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6" t="s">
        <v>27</v>
      </c>
    </row>
    <row r="9" spans="1:9" s="11" customFormat="1" ht="15.6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s="2" customFormat="1" ht="15.75" customHeight="1">
      <c r="A10" s="50">
        <v>1</v>
      </c>
      <c r="B10" s="47" t="s">
        <v>5</v>
      </c>
      <c r="C10" s="18" t="s">
        <v>0</v>
      </c>
      <c r="D10" s="19">
        <f>D11+D12+D13+D14</f>
        <v>14020.960000000001</v>
      </c>
      <c r="E10" s="19">
        <f t="shared" ref="E10:H10" si="0">E11+E12+E13+E14</f>
        <v>14340.029999999999</v>
      </c>
      <c r="F10" s="19">
        <f t="shared" si="0"/>
        <v>16771.296000000002</v>
      </c>
      <c r="G10" s="19">
        <f t="shared" si="0"/>
        <v>18465.846999999998</v>
      </c>
      <c r="H10" s="19">
        <f t="shared" si="0"/>
        <v>19576.442999999999</v>
      </c>
      <c r="I10" s="20">
        <f>SUM(D10:H10)</f>
        <v>83174.576000000001</v>
      </c>
    </row>
    <row r="11" spans="1:9" s="30" customFormat="1" ht="25.5">
      <c r="A11" s="51"/>
      <c r="B11" s="47"/>
      <c r="C11" s="21" t="s">
        <v>1</v>
      </c>
      <c r="D11" s="38">
        <f>D28</f>
        <v>206.5</v>
      </c>
      <c r="E11" s="38">
        <f t="shared" ref="E11:H11" si="1">E28</f>
        <v>54.12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9">
        <f>SUM(D11:H11)</f>
        <v>260.62</v>
      </c>
    </row>
    <row r="12" spans="1:9" s="30" customFormat="1">
      <c r="A12" s="51"/>
      <c r="B12" s="47"/>
      <c r="C12" s="21" t="s">
        <v>2</v>
      </c>
      <c r="D12" s="38">
        <f>D29</f>
        <v>42.59</v>
      </c>
      <c r="E12" s="38">
        <f t="shared" ref="E12:H12" si="2">E29</f>
        <v>7.38</v>
      </c>
      <c r="F12" s="38">
        <f t="shared" si="2"/>
        <v>146.096</v>
      </c>
      <c r="G12" s="38">
        <f t="shared" si="2"/>
        <v>149.24799999999999</v>
      </c>
      <c r="H12" s="38">
        <f t="shared" si="2"/>
        <v>226.44300000000001</v>
      </c>
      <c r="I12" s="39">
        <f t="shared" ref="I12:I35" si="3">SUM(D12:H12)</f>
        <v>571.75699999999995</v>
      </c>
    </row>
    <row r="13" spans="1:9" s="30" customFormat="1">
      <c r="A13" s="51"/>
      <c r="B13" s="47"/>
      <c r="C13" s="21" t="s">
        <v>3</v>
      </c>
      <c r="D13" s="38">
        <f>D16+D22++D30</f>
        <v>13571.87</v>
      </c>
      <c r="E13" s="38">
        <f t="shared" ref="E13:H13" si="4">E16+E22++E30</f>
        <v>14068.529999999999</v>
      </c>
      <c r="F13" s="38">
        <f t="shared" si="4"/>
        <v>16414.400000000001</v>
      </c>
      <c r="G13" s="38">
        <f t="shared" si="4"/>
        <v>18086.598999999998</v>
      </c>
      <c r="H13" s="38">
        <f t="shared" si="4"/>
        <v>19100</v>
      </c>
      <c r="I13" s="39">
        <f t="shared" si="3"/>
        <v>81241.399000000005</v>
      </c>
    </row>
    <row r="14" spans="1:9" s="30" customFormat="1" ht="25.5">
      <c r="A14" s="52"/>
      <c r="B14" s="47"/>
      <c r="C14" s="21" t="s">
        <v>4</v>
      </c>
      <c r="D14" s="38">
        <f>D17</f>
        <v>200</v>
      </c>
      <c r="E14" s="38">
        <f t="shared" ref="E14:H14" si="5">E17</f>
        <v>210</v>
      </c>
      <c r="F14" s="38">
        <f t="shared" si="5"/>
        <v>210.8</v>
      </c>
      <c r="G14" s="38">
        <f t="shared" si="5"/>
        <v>230</v>
      </c>
      <c r="H14" s="38">
        <f t="shared" si="5"/>
        <v>250</v>
      </c>
      <c r="I14" s="39">
        <f t="shared" si="3"/>
        <v>1100.8</v>
      </c>
    </row>
    <row r="15" spans="1:9" s="37" customFormat="1" ht="14.25">
      <c r="A15" s="45" t="s">
        <v>18</v>
      </c>
      <c r="B15" s="47" t="s">
        <v>26</v>
      </c>
      <c r="C15" s="18" t="s">
        <v>0</v>
      </c>
      <c r="D15" s="35">
        <f>D16+D17</f>
        <v>13195.67</v>
      </c>
      <c r="E15" s="35">
        <f t="shared" ref="E15:H15" si="6">E16+E17</f>
        <v>13599.63</v>
      </c>
      <c r="F15" s="35">
        <f t="shared" si="6"/>
        <v>16125.199999999999</v>
      </c>
      <c r="G15" s="35">
        <f t="shared" si="6"/>
        <v>17816.598999999998</v>
      </c>
      <c r="H15" s="35">
        <f t="shared" si="6"/>
        <v>18550</v>
      </c>
      <c r="I15" s="36">
        <f t="shared" si="3"/>
        <v>79287.099000000002</v>
      </c>
    </row>
    <row r="16" spans="1:9" s="30" customFormat="1">
      <c r="A16" s="45"/>
      <c r="B16" s="47"/>
      <c r="C16" s="21" t="s">
        <v>3</v>
      </c>
      <c r="D16" s="38">
        <f>D19</f>
        <v>12995.67</v>
      </c>
      <c r="E16" s="38">
        <f t="shared" ref="E16:H16" si="7">E19</f>
        <v>13389.63</v>
      </c>
      <c r="F16" s="38">
        <f t="shared" si="7"/>
        <v>15914.4</v>
      </c>
      <c r="G16" s="38">
        <f t="shared" si="7"/>
        <v>17586.598999999998</v>
      </c>
      <c r="H16" s="38">
        <f t="shared" si="7"/>
        <v>18300</v>
      </c>
      <c r="I16" s="39">
        <f t="shared" si="3"/>
        <v>78186.298999999999</v>
      </c>
    </row>
    <row r="17" spans="1:12" s="30" customFormat="1" ht="25.5">
      <c r="A17" s="45"/>
      <c r="B17" s="47"/>
      <c r="C17" s="21" t="s">
        <v>4</v>
      </c>
      <c r="D17" s="38">
        <f>D20</f>
        <v>200</v>
      </c>
      <c r="E17" s="38">
        <f t="shared" ref="E17:H17" si="8">E20</f>
        <v>210</v>
      </c>
      <c r="F17" s="38">
        <f t="shared" si="8"/>
        <v>210.8</v>
      </c>
      <c r="G17" s="38">
        <f t="shared" si="8"/>
        <v>230</v>
      </c>
      <c r="H17" s="38">
        <f t="shared" si="8"/>
        <v>250</v>
      </c>
      <c r="I17" s="39">
        <f t="shared" si="3"/>
        <v>1100.8</v>
      </c>
      <c r="L17" s="4"/>
    </row>
    <row r="18" spans="1:12" s="37" customFormat="1">
      <c r="A18" s="45" t="s">
        <v>19</v>
      </c>
      <c r="B18" s="66" t="s">
        <v>11</v>
      </c>
      <c r="C18" s="21" t="s">
        <v>0</v>
      </c>
      <c r="D18" s="38">
        <f>D19+D20</f>
        <v>13195.67</v>
      </c>
      <c r="E18" s="38">
        <f t="shared" ref="E18:H18" si="9">E19+E20</f>
        <v>13599.63</v>
      </c>
      <c r="F18" s="38">
        <f t="shared" si="9"/>
        <v>16125.199999999999</v>
      </c>
      <c r="G18" s="38">
        <f t="shared" si="9"/>
        <v>17816.598999999998</v>
      </c>
      <c r="H18" s="38">
        <f t="shared" si="9"/>
        <v>18550</v>
      </c>
      <c r="I18" s="39">
        <f t="shared" si="3"/>
        <v>79287.099000000002</v>
      </c>
    </row>
    <row r="19" spans="1:12" s="30" customFormat="1">
      <c r="A19" s="45"/>
      <c r="B19" s="66"/>
      <c r="C19" s="21" t="s">
        <v>3</v>
      </c>
      <c r="D19" s="38">
        <v>12995.67</v>
      </c>
      <c r="E19" s="38">
        <v>13389.63</v>
      </c>
      <c r="F19" s="38">
        <v>15914.4</v>
      </c>
      <c r="G19" s="38">
        <v>17586.598999999998</v>
      </c>
      <c r="H19" s="38">
        <v>18300</v>
      </c>
      <c r="I19" s="39">
        <f t="shared" si="3"/>
        <v>78186.298999999999</v>
      </c>
    </row>
    <row r="20" spans="1:12" s="30" customFormat="1" ht="25.5">
      <c r="A20" s="45"/>
      <c r="B20" s="66"/>
      <c r="C20" s="21" t="s">
        <v>4</v>
      </c>
      <c r="D20" s="38">
        <v>200</v>
      </c>
      <c r="E20" s="38">
        <v>210</v>
      </c>
      <c r="F20" s="38">
        <v>210.8</v>
      </c>
      <c r="G20" s="38">
        <v>230</v>
      </c>
      <c r="H20" s="38">
        <v>250</v>
      </c>
      <c r="I20" s="39">
        <f t="shared" si="3"/>
        <v>1100.8</v>
      </c>
    </row>
    <row r="21" spans="1:12" s="37" customFormat="1" ht="14.25">
      <c r="A21" s="45" t="s">
        <v>20</v>
      </c>
      <c r="B21" s="47" t="s">
        <v>12</v>
      </c>
      <c r="C21" s="18" t="s">
        <v>0</v>
      </c>
      <c r="D21" s="35">
        <f>D22</f>
        <v>76.2</v>
      </c>
      <c r="E21" s="35">
        <f t="shared" ref="E21:H21" si="10">E22</f>
        <v>178.9</v>
      </c>
      <c r="F21" s="35">
        <f t="shared" si="10"/>
        <v>0</v>
      </c>
      <c r="G21" s="35">
        <f t="shared" si="10"/>
        <v>0</v>
      </c>
      <c r="H21" s="35">
        <f t="shared" si="10"/>
        <v>300</v>
      </c>
      <c r="I21" s="36">
        <f t="shared" si="3"/>
        <v>555.1</v>
      </c>
    </row>
    <row r="22" spans="1:12" s="30" customFormat="1" ht="55.9" customHeight="1">
      <c r="A22" s="45"/>
      <c r="B22" s="47"/>
      <c r="C22" s="21" t="s">
        <v>3</v>
      </c>
      <c r="D22" s="38">
        <v>76.2</v>
      </c>
      <c r="E22" s="38">
        <v>178.9</v>
      </c>
      <c r="F22" s="38">
        <v>0</v>
      </c>
      <c r="G22" s="38">
        <v>0</v>
      </c>
      <c r="H22" s="38">
        <v>300</v>
      </c>
      <c r="I22" s="39">
        <f t="shared" si="3"/>
        <v>555.1</v>
      </c>
    </row>
    <row r="23" spans="1:12" s="37" customFormat="1">
      <c r="A23" s="45" t="s">
        <v>21</v>
      </c>
      <c r="B23" s="47" t="s">
        <v>13</v>
      </c>
      <c r="C23" s="21" t="s">
        <v>0</v>
      </c>
      <c r="D23" s="38">
        <f>D24</f>
        <v>0</v>
      </c>
      <c r="E23" s="38">
        <f t="shared" ref="E23:H23" si="11">E24</f>
        <v>0</v>
      </c>
      <c r="F23" s="38">
        <f t="shared" si="11"/>
        <v>0</v>
      </c>
      <c r="G23" s="38">
        <f t="shared" si="11"/>
        <v>0</v>
      </c>
      <c r="H23" s="38">
        <f t="shared" si="11"/>
        <v>300</v>
      </c>
      <c r="I23" s="39">
        <f t="shared" si="3"/>
        <v>300</v>
      </c>
    </row>
    <row r="24" spans="1:12" s="30" customFormat="1" ht="28.9" customHeight="1">
      <c r="A24" s="45"/>
      <c r="B24" s="47"/>
      <c r="C24" s="21" t="s">
        <v>3</v>
      </c>
      <c r="D24" s="38">
        <v>0</v>
      </c>
      <c r="E24" s="38">
        <v>0</v>
      </c>
      <c r="F24" s="38">
        <v>0</v>
      </c>
      <c r="G24" s="38">
        <v>0</v>
      </c>
      <c r="H24" s="38">
        <v>300</v>
      </c>
      <c r="I24" s="39">
        <f t="shared" si="3"/>
        <v>300</v>
      </c>
    </row>
    <row r="25" spans="1:12" s="37" customFormat="1">
      <c r="A25" s="45" t="s">
        <v>22</v>
      </c>
      <c r="B25" s="47" t="s">
        <v>14</v>
      </c>
      <c r="C25" s="21" t="s">
        <v>0</v>
      </c>
      <c r="D25" s="38">
        <f>D26</f>
        <v>76.2</v>
      </c>
      <c r="E25" s="38">
        <f t="shared" ref="E25:H25" si="12">E26</f>
        <v>178.9</v>
      </c>
      <c r="F25" s="38">
        <f t="shared" si="12"/>
        <v>0</v>
      </c>
      <c r="G25" s="38">
        <f t="shared" si="12"/>
        <v>0</v>
      </c>
      <c r="H25" s="38">
        <f t="shared" si="12"/>
        <v>0</v>
      </c>
      <c r="I25" s="39">
        <f t="shared" si="3"/>
        <v>255.10000000000002</v>
      </c>
    </row>
    <row r="26" spans="1:12" s="30" customFormat="1" ht="43.9" customHeight="1">
      <c r="A26" s="45"/>
      <c r="B26" s="47"/>
      <c r="C26" s="21" t="s">
        <v>3</v>
      </c>
      <c r="D26" s="38">
        <v>76.2</v>
      </c>
      <c r="E26" s="38">
        <v>178.9</v>
      </c>
      <c r="F26" s="38">
        <v>0</v>
      </c>
      <c r="G26" s="38">
        <v>0</v>
      </c>
      <c r="H26" s="38">
        <v>0</v>
      </c>
      <c r="I26" s="39">
        <f t="shared" si="3"/>
        <v>255.10000000000002</v>
      </c>
    </row>
    <row r="27" spans="1:12" s="30" customFormat="1">
      <c r="A27" s="45" t="s">
        <v>23</v>
      </c>
      <c r="B27" s="47" t="s">
        <v>15</v>
      </c>
      <c r="C27" s="18" t="s">
        <v>0</v>
      </c>
      <c r="D27" s="35">
        <f>D28+D29+D30</f>
        <v>749.09</v>
      </c>
      <c r="E27" s="35">
        <f t="shared" ref="E27:H27" si="13">E28+E29+E30</f>
        <v>561.5</v>
      </c>
      <c r="F27" s="35">
        <f t="shared" si="13"/>
        <v>646.096</v>
      </c>
      <c r="G27" s="35">
        <f t="shared" si="13"/>
        <v>649.24800000000005</v>
      </c>
      <c r="H27" s="35">
        <f t="shared" si="13"/>
        <v>726.44299999999998</v>
      </c>
      <c r="I27" s="36">
        <f t="shared" si="3"/>
        <v>3332.3770000000004</v>
      </c>
    </row>
    <row r="28" spans="1:12" s="30" customFormat="1" ht="15.6" customHeight="1">
      <c r="A28" s="45"/>
      <c r="B28" s="47"/>
      <c r="C28" s="21" t="s">
        <v>1</v>
      </c>
      <c r="D28" s="38">
        <f>D32</f>
        <v>206.5</v>
      </c>
      <c r="E28" s="38">
        <f t="shared" ref="E28:H28" si="14">E32</f>
        <v>54.12</v>
      </c>
      <c r="F28" s="38">
        <f t="shared" si="14"/>
        <v>0</v>
      </c>
      <c r="G28" s="38">
        <f t="shared" si="14"/>
        <v>0</v>
      </c>
      <c r="H28" s="38">
        <f t="shared" si="14"/>
        <v>0</v>
      </c>
      <c r="I28" s="39">
        <f t="shared" si="3"/>
        <v>260.62</v>
      </c>
    </row>
    <row r="29" spans="1:12" s="30" customFormat="1">
      <c r="A29" s="45"/>
      <c r="B29" s="47"/>
      <c r="C29" s="21" t="s">
        <v>2</v>
      </c>
      <c r="D29" s="38">
        <f>D33</f>
        <v>42.59</v>
      </c>
      <c r="E29" s="38">
        <f t="shared" ref="E29:H29" si="15">E33</f>
        <v>7.38</v>
      </c>
      <c r="F29" s="38">
        <f t="shared" si="15"/>
        <v>146.096</v>
      </c>
      <c r="G29" s="38">
        <f t="shared" si="15"/>
        <v>149.24799999999999</v>
      </c>
      <c r="H29" s="38">
        <f t="shared" si="15"/>
        <v>226.44300000000001</v>
      </c>
      <c r="I29" s="39">
        <f t="shared" si="3"/>
        <v>571.75699999999995</v>
      </c>
    </row>
    <row r="30" spans="1:12" s="30" customFormat="1">
      <c r="A30" s="45"/>
      <c r="B30" s="47"/>
      <c r="C30" s="21" t="s">
        <v>3</v>
      </c>
      <c r="D30" s="38">
        <f>D34+D36</f>
        <v>500</v>
      </c>
      <c r="E30" s="38">
        <f t="shared" ref="E30:H30" si="16">E34+E36</f>
        <v>500</v>
      </c>
      <c r="F30" s="38">
        <f t="shared" si="16"/>
        <v>500</v>
      </c>
      <c r="G30" s="38">
        <f t="shared" si="16"/>
        <v>500</v>
      </c>
      <c r="H30" s="38">
        <f t="shared" si="16"/>
        <v>500</v>
      </c>
      <c r="I30" s="39">
        <f t="shared" si="3"/>
        <v>2500</v>
      </c>
    </row>
    <row r="31" spans="1:12" s="30" customFormat="1">
      <c r="A31" s="45" t="s">
        <v>24</v>
      </c>
      <c r="B31" s="47" t="s">
        <v>16</v>
      </c>
      <c r="C31" s="21" t="s">
        <v>0</v>
      </c>
      <c r="D31" s="38">
        <f>D32+D33+D34</f>
        <v>649.09</v>
      </c>
      <c r="E31" s="38">
        <f t="shared" ref="E31:H31" si="17">E32+E33+E34</f>
        <v>461.5</v>
      </c>
      <c r="F31" s="38">
        <f t="shared" si="17"/>
        <v>546.096</v>
      </c>
      <c r="G31" s="38">
        <f t="shared" si="17"/>
        <v>549.24800000000005</v>
      </c>
      <c r="H31" s="38">
        <f t="shared" si="17"/>
        <v>626.44299999999998</v>
      </c>
      <c r="I31" s="39">
        <f t="shared" si="3"/>
        <v>2832.3770000000004</v>
      </c>
    </row>
    <row r="32" spans="1:12" s="30" customFormat="1" ht="15.6" customHeight="1">
      <c r="A32" s="45"/>
      <c r="B32" s="47"/>
      <c r="C32" s="21" t="s">
        <v>1</v>
      </c>
      <c r="D32" s="38">
        <v>206.5</v>
      </c>
      <c r="E32" s="38">
        <v>54.12</v>
      </c>
      <c r="F32" s="38">
        <v>0</v>
      </c>
      <c r="G32" s="38">
        <v>0</v>
      </c>
      <c r="H32" s="38">
        <v>0</v>
      </c>
      <c r="I32" s="39">
        <f t="shared" si="3"/>
        <v>260.62</v>
      </c>
    </row>
    <row r="33" spans="1:9" s="30" customFormat="1">
      <c r="A33" s="45"/>
      <c r="B33" s="47"/>
      <c r="C33" s="21" t="s">
        <v>2</v>
      </c>
      <c r="D33" s="38">
        <v>42.59</v>
      </c>
      <c r="E33" s="38">
        <v>7.38</v>
      </c>
      <c r="F33" s="38">
        <v>146.096</v>
      </c>
      <c r="G33" s="38">
        <v>149.24799999999999</v>
      </c>
      <c r="H33" s="38">
        <v>226.44300000000001</v>
      </c>
      <c r="I33" s="39">
        <f t="shared" si="3"/>
        <v>571.75699999999995</v>
      </c>
    </row>
    <row r="34" spans="1:9" s="30" customFormat="1">
      <c r="A34" s="45"/>
      <c r="B34" s="47"/>
      <c r="C34" s="21" t="s">
        <v>3</v>
      </c>
      <c r="D34" s="38">
        <v>400</v>
      </c>
      <c r="E34" s="38">
        <v>400</v>
      </c>
      <c r="F34" s="38">
        <v>400</v>
      </c>
      <c r="G34" s="38">
        <v>400</v>
      </c>
      <c r="H34" s="38">
        <v>400</v>
      </c>
      <c r="I34" s="39">
        <f t="shared" si="3"/>
        <v>2000</v>
      </c>
    </row>
    <row r="35" spans="1:9" s="30" customFormat="1">
      <c r="A35" s="45" t="s">
        <v>25</v>
      </c>
      <c r="B35" s="47" t="s">
        <v>17</v>
      </c>
      <c r="C35" s="21" t="s">
        <v>0</v>
      </c>
      <c r="D35" s="38">
        <f>D36</f>
        <v>100</v>
      </c>
      <c r="E35" s="38">
        <f t="shared" ref="E35:H35" si="18">E36</f>
        <v>100</v>
      </c>
      <c r="F35" s="38">
        <f t="shared" si="18"/>
        <v>100</v>
      </c>
      <c r="G35" s="38">
        <f t="shared" si="18"/>
        <v>100</v>
      </c>
      <c r="H35" s="38">
        <f t="shared" si="18"/>
        <v>100</v>
      </c>
      <c r="I35" s="39">
        <f t="shared" si="3"/>
        <v>500</v>
      </c>
    </row>
    <row r="36" spans="1:9" s="30" customFormat="1" ht="30" customHeight="1">
      <c r="A36" s="45"/>
      <c r="B36" s="47"/>
      <c r="C36" s="21" t="s">
        <v>3</v>
      </c>
      <c r="D36" s="38">
        <v>100</v>
      </c>
      <c r="E36" s="38">
        <v>100</v>
      </c>
      <c r="F36" s="38">
        <v>100</v>
      </c>
      <c r="G36" s="38">
        <v>100</v>
      </c>
      <c r="H36" s="38">
        <v>100</v>
      </c>
      <c r="I36" s="39" t="s">
        <v>33</v>
      </c>
    </row>
    <row r="37" spans="1:9" s="1" customFormat="1">
      <c r="B37" s="13"/>
      <c r="C37" s="5"/>
      <c r="D37" s="44"/>
      <c r="E37" s="44"/>
      <c r="F37" s="44"/>
      <c r="G37" s="3"/>
      <c r="H37" s="3"/>
      <c r="I37" s="8"/>
    </row>
    <row r="38" spans="1:9">
      <c r="B38" s="14"/>
      <c r="C38" s="6"/>
      <c r="D38" s="14"/>
      <c r="E38" s="14"/>
      <c r="F38" s="14"/>
      <c r="G38" s="14"/>
      <c r="H38" s="14"/>
      <c r="I38" s="9"/>
    </row>
    <row r="39" spans="1:9">
      <c r="B39" s="14"/>
      <c r="C39" s="6"/>
      <c r="D39" s="14"/>
      <c r="E39" s="14"/>
      <c r="F39" s="14"/>
      <c r="G39" s="14"/>
      <c r="H39" s="14"/>
      <c r="I39" s="9"/>
    </row>
    <row r="40" spans="1:9">
      <c r="D40" s="59"/>
      <c r="E40" s="59"/>
      <c r="F40" s="59"/>
    </row>
  </sheetData>
  <mergeCells count="28">
    <mergeCell ref="A31:A34"/>
    <mergeCell ref="A35:A36"/>
    <mergeCell ref="A18:A20"/>
    <mergeCell ref="A21:A22"/>
    <mergeCell ref="A23:A24"/>
    <mergeCell ref="A25:A26"/>
    <mergeCell ref="B18:B20"/>
    <mergeCell ref="A10:A14"/>
    <mergeCell ref="A15:A17"/>
    <mergeCell ref="A27:A30"/>
    <mergeCell ref="B25:B26"/>
    <mergeCell ref="B23:B24"/>
    <mergeCell ref="A5:I5"/>
    <mergeCell ref="D40:F40"/>
    <mergeCell ref="A4:I4"/>
    <mergeCell ref="F3:I3"/>
    <mergeCell ref="F1:I1"/>
    <mergeCell ref="A7:A8"/>
    <mergeCell ref="B7:B8"/>
    <mergeCell ref="C7:C8"/>
    <mergeCell ref="D7:I7"/>
    <mergeCell ref="A6:I6"/>
    <mergeCell ref="B35:B36"/>
    <mergeCell ref="B21:B22"/>
    <mergeCell ref="B27:B30"/>
    <mergeCell ref="B31:B34"/>
    <mergeCell ref="B10:B14"/>
    <mergeCell ref="B15:B17"/>
  </mergeCells>
  <pageMargins left="0.70866141732283472" right="0.70866141732283472" top="0.94488188976377963" bottom="0.74803149606299213" header="0.31496062992125984" footer="0.31496062992125984"/>
  <pageSetup paperSize="9" scale="96" fitToHeight="2" orientation="landscape" horizontalDpi="180" verticalDpi="180" r:id="rId1"/>
  <headerFooter differentFirst="1">
    <oddHeader>&amp;C&amp;P</oddHead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topLeftCell="B1" zoomScale="136" zoomScaleNormal="100" zoomScaleSheetLayoutView="136" workbookViewId="0">
      <selection activeCell="H32" sqref="H32"/>
    </sheetView>
  </sheetViews>
  <sheetFormatPr defaultRowHeight="15"/>
  <cols>
    <col min="1" max="1" width="5.28515625" style="12" customWidth="1"/>
    <col min="2" max="2" width="31.7109375" style="12" customWidth="1"/>
    <col min="3" max="3" width="18.42578125" style="7" customWidth="1"/>
    <col min="4" max="8" width="13.28515625" style="12" customWidth="1"/>
    <col min="9" max="9" width="14.28515625" style="10" customWidth="1"/>
  </cols>
  <sheetData>
    <row r="1" spans="1:9" ht="51" customHeight="1">
      <c r="F1" s="55" t="s">
        <v>88</v>
      </c>
      <c r="G1" s="55"/>
      <c r="H1" s="55"/>
      <c r="I1" s="55"/>
    </row>
    <row r="2" spans="1:9" ht="34.5" customHeight="1">
      <c r="F2" s="40"/>
      <c r="G2" s="40"/>
      <c r="H2" s="40"/>
      <c r="I2" s="41"/>
    </row>
    <row r="3" spans="1:9" ht="164.25" customHeight="1">
      <c r="F3" s="68" t="s">
        <v>92</v>
      </c>
      <c r="G3" s="68"/>
      <c r="H3" s="68"/>
      <c r="I3" s="68"/>
    </row>
    <row r="4" spans="1:9" s="1" customFormat="1" ht="15.75">
      <c r="A4" s="54" t="s">
        <v>34</v>
      </c>
      <c r="B4" s="54"/>
      <c r="C4" s="54"/>
      <c r="D4" s="54"/>
      <c r="E4" s="54"/>
      <c r="F4" s="54"/>
      <c r="G4" s="54"/>
      <c r="H4" s="54"/>
      <c r="I4" s="54"/>
    </row>
    <row r="5" spans="1:9" s="1" customFormat="1" ht="65.45" customHeight="1">
      <c r="A5" s="55" t="s">
        <v>49</v>
      </c>
      <c r="B5" s="55"/>
      <c r="C5" s="55"/>
      <c r="D5" s="55"/>
      <c r="E5" s="55"/>
      <c r="F5" s="55"/>
      <c r="G5" s="55"/>
      <c r="H5" s="55"/>
      <c r="I5" s="55"/>
    </row>
    <row r="6" spans="1:9">
      <c r="A6" s="56"/>
      <c r="B6" s="56"/>
      <c r="C6" s="56"/>
      <c r="D6" s="56"/>
      <c r="E6" s="56"/>
      <c r="F6" s="56"/>
      <c r="G6" s="56"/>
      <c r="H6" s="56"/>
      <c r="I6" s="56"/>
    </row>
    <row r="7" spans="1:9" s="1" customFormat="1">
      <c r="A7" s="67" t="s">
        <v>30</v>
      </c>
      <c r="B7" s="67" t="s">
        <v>31</v>
      </c>
      <c r="C7" s="67" t="s">
        <v>29</v>
      </c>
      <c r="D7" s="67" t="s">
        <v>28</v>
      </c>
      <c r="E7" s="67"/>
      <c r="F7" s="67"/>
      <c r="G7" s="67"/>
      <c r="H7" s="67"/>
      <c r="I7" s="67"/>
    </row>
    <row r="8" spans="1:9" s="1" customFormat="1" ht="28.15" customHeight="1">
      <c r="A8" s="67"/>
      <c r="B8" s="67"/>
      <c r="C8" s="67"/>
      <c r="D8" s="29" t="s">
        <v>6</v>
      </c>
      <c r="E8" s="29" t="s">
        <v>7</v>
      </c>
      <c r="F8" s="29" t="s">
        <v>8</v>
      </c>
      <c r="G8" s="29" t="s">
        <v>9</v>
      </c>
      <c r="H8" s="29" t="s">
        <v>10</v>
      </c>
      <c r="I8" s="42" t="s">
        <v>27</v>
      </c>
    </row>
    <row r="9" spans="1:9" s="34" customFormat="1" ht="15.6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</row>
    <row r="10" spans="1:9" s="2" customFormat="1" ht="16.149999999999999" customHeight="1">
      <c r="A10" s="45">
        <v>1</v>
      </c>
      <c r="B10" s="47" t="s">
        <v>57</v>
      </c>
      <c r="C10" s="18" t="s">
        <v>0</v>
      </c>
      <c r="D10" s="35">
        <f>D11+D12+D13+D14</f>
        <v>27057</v>
      </c>
      <c r="E10" s="35">
        <f t="shared" ref="E10:H10" si="0">E11+E12+E13+E14</f>
        <v>38498.840000000004</v>
      </c>
      <c r="F10" s="35">
        <f t="shared" si="0"/>
        <v>48796.052999999993</v>
      </c>
      <c r="G10" s="35">
        <f t="shared" si="0"/>
        <v>56063.402000000002</v>
      </c>
      <c r="H10" s="35">
        <f t="shared" si="0"/>
        <v>44193.2</v>
      </c>
      <c r="I10" s="36">
        <f>SUM(D10:H10)</f>
        <v>214608.495</v>
      </c>
    </row>
    <row r="11" spans="1:9" s="1" customFormat="1" ht="25.5">
      <c r="A11" s="45"/>
      <c r="B11" s="47"/>
      <c r="C11" s="21" t="s">
        <v>1</v>
      </c>
      <c r="D11" s="38">
        <f>D36</f>
        <v>0</v>
      </c>
      <c r="E11" s="38">
        <f t="shared" ref="E11:H11" si="1">E36</f>
        <v>0</v>
      </c>
      <c r="F11" s="38">
        <f t="shared" si="1"/>
        <v>4663.7709999999997</v>
      </c>
      <c r="G11" s="38">
        <f t="shared" si="1"/>
        <v>0</v>
      </c>
      <c r="H11" s="38">
        <f t="shared" si="1"/>
        <v>0</v>
      </c>
      <c r="I11" s="39">
        <f>SUM(D11:H11)</f>
        <v>4663.7709999999997</v>
      </c>
    </row>
    <row r="12" spans="1:9" s="1" customFormat="1">
      <c r="A12" s="45"/>
      <c r="B12" s="47"/>
      <c r="C12" s="21" t="s">
        <v>2</v>
      </c>
      <c r="D12" s="38">
        <f>D22+D37</f>
        <v>0</v>
      </c>
      <c r="E12" s="38">
        <f t="shared" ref="E12:H12" si="2">E22+E37</f>
        <v>4703.3599999999997</v>
      </c>
      <c r="F12" s="38">
        <f t="shared" si="2"/>
        <v>4402.0360000000001</v>
      </c>
      <c r="G12" s="38">
        <f t="shared" si="2"/>
        <v>8730</v>
      </c>
      <c r="H12" s="38">
        <f t="shared" si="2"/>
        <v>0</v>
      </c>
      <c r="I12" s="39">
        <f t="shared" ref="I12:I41" si="3">SUM(D12:H12)</f>
        <v>17835.396000000001</v>
      </c>
    </row>
    <row r="13" spans="1:9" s="1" customFormat="1">
      <c r="A13" s="45"/>
      <c r="B13" s="47"/>
      <c r="C13" s="21" t="s">
        <v>3</v>
      </c>
      <c r="D13" s="38">
        <f>D16+D23+D38</f>
        <v>23032</v>
      </c>
      <c r="E13" s="38">
        <f t="shared" ref="E13:H13" si="4">E16+E23+E38</f>
        <v>29234.86</v>
      </c>
      <c r="F13" s="38">
        <f t="shared" si="4"/>
        <v>31953.626999999997</v>
      </c>
      <c r="G13" s="38">
        <f t="shared" si="4"/>
        <v>41733.402000000002</v>
      </c>
      <c r="H13" s="38">
        <f t="shared" si="4"/>
        <v>38593.199999999997</v>
      </c>
      <c r="I13" s="39">
        <f t="shared" si="3"/>
        <v>164547.08899999998</v>
      </c>
    </row>
    <row r="14" spans="1:9" s="1" customFormat="1" ht="25.5">
      <c r="A14" s="45"/>
      <c r="B14" s="47"/>
      <c r="C14" s="21" t="s">
        <v>4</v>
      </c>
      <c r="D14" s="38">
        <f>D17+D24</f>
        <v>4025</v>
      </c>
      <c r="E14" s="38">
        <f t="shared" ref="E14:H14" si="5">E17+E24</f>
        <v>4560.62</v>
      </c>
      <c r="F14" s="38">
        <f t="shared" si="5"/>
        <v>7776.6190000000006</v>
      </c>
      <c r="G14" s="38">
        <f t="shared" si="5"/>
        <v>5600</v>
      </c>
      <c r="H14" s="38">
        <f t="shared" si="5"/>
        <v>5600</v>
      </c>
      <c r="I14" s="39">
        <f t="shared" si="3"/>
        <v>27562.239000000001</v>
      </c>
    </row>
    <row r="15" spans="1:9" s="2" customFormat="1" ht="14.25">
      <c r="A15" s="45" t="s">
        <v>18</v>
      </c>
      <c r="B15" s="47" t="s">
        <v>74</v>
      </c>
      <c r="C15" s="18" t="s">
        <v>0</v>
      </c>
      <c r="D15" s="35">
        <f>D16+D17</f>
        <v>26287</v>
      </c>
      <c r="E15" s="35">
        <f t="shared" ref="E15:H15" si="6">E16+E17</f>
        <v>31794.17</v>
      </c>
      <c r="F15" s="35">
        <f t="shared" si="6"/>
        <v>37628.781999999999</v>
      </c>
      <c r="G15" s="35">
        <f t="shared" si="6"/>
        <v>39964.654999999999</v>
      </c>
      <c r="H15" s="35">
        <f t="shared" si="6"/>
        <v>43600</v>
      </c>
      <c r="I15" s="36">
        <f t="shared" si="3"/>
        <v>179274.60699999999</v>
      </c>
    </row>
    <row r="16" spans="1:9" s="1" customFormat="1">
      <c r="A16" s="45"/>
      <c r="B16" s="47"/>
      <c r="C16" s="21" t="s">
        <v>3</v>
      </c>
      <c r="D16" s="38">
        <f>D19</f>
        <v>22697</v>
      </c>
      <c r="E16" s="38">
        <f t="shared" ref="E16:H17" si="7">E19</f>
        <v>27931.37</v>
      </c>
      <c r="F16" s="38">
        <f t="shared" si="7"/>
        <v>31176.3</v>
      </c>
      <c r="G16" s="38">
        <f t="shared" si="7"/>
        <v>36514.654999999999</v>
      </c>
      <c r="H16" s="38">
        <f t="shared" si="7"/>
        <v>38000</v>
      </c>
      <c r="I16" s="39">
        <f t="shared" si="3"/>
        <v>156319.32500000001</v>
      </c>
    </row>
    <row r="17" spans="1:12" s="1" customFormat="1" ht="30" customHeight="1">
      <c r="A17" s="45"/>
      <c r="B17" s="47"/>
      <c r="C17" s="21" t="s">
        <v>4</v>
      </c>
      <c r="D17" s="38">
        <f>D20</f>
        <v>3590</v>
      </c>
      <c r="E17" s="38">
        <f t="shared" si="7"/>
        <v>3862.8</v>
      </c>
      <c r="F17" s="38">
        <f t="shared" si="7"/>
        <v>6452.482</v>
      </c>
      <c r="G17" s="38">
        <f t="shared" si="7"/>
        <v>3450</v>
      </c>
      <c r="H17" s="38">
        <f t="shared" si="7"/>
        <v>5600</v>
      </c>
      <c r="I17" s="39">
        <f t="shared" si="3"/>
        <v>22955.281999999999</v>
      </c>
      <c r="L17" s="4"/>
    </row>
    <row r="18" spans="1:12" s="2" customFormat="1">
      <c r="A18" s="45" t="s">
        <v>19</v>
      </c>
      <c r="B18" s="66" t="s">
        <v>73</v>
      </c>
      <c r="C18" s="21" t="s">
        <v>0</v>
      </c>
      <c r="D18" s="38">
        <f>D19+D20</f>
        <v>26287</v>
      </c>
      <c r="E18" s="38">
        <f t="shared" ref="E18:H18" si="8">E19+E20</f>
        <v>31794.17</v>
      </c>
      <c r="F18" s="38">
        <f t="shared" si="8"/>
        <v>37628.781999999999</v>
      </c>
      <c r="G18" s="38">
        <f t="shared" si="8"/>
        <v>39964.654999999999</v>
      </c>
      <c r="H18" s="38">
        <f t="shared" si="8"/>
        <v>43600</v>
      </c>
      <c r="I18" s="39">
        <f t="shared" si="3"/>
        <v>179274.60699999999</v>
      </c>
    </row>
    <row r="19" spans="1:12" s="1" customFormat="1">
      <c r="A19" s="45"/>
      <c r="B19" s="66"/>
      <c r="C19" s="21" t="s">
        <v>3</v>
      </c>
      <c r="D19" s="38">
        <v>22697</v>
      </c>
      <c r="E19" s="38">
        <v>27931.37</v>
      </c>
      <c r="F19" s="38">
        <v>31176.3</v>
      </c>
      <c r="G19" s="38">
        <v>36514.654999999999</v>
      </c>
      <c r="H19" s="38">
        <v>38000</v>
      </c>
      <c r="I19" s="39">
        <f t="shared" si="3"/>
        <v>156319.32500000001</v>
      </c>
    </row>
    <row r="20" spans="1:12" s="1" customFormat="1" ht="31.9" customHeight="1">
      <c r="A20" s="45"/>
      <c r="B20" s="66"/>
      <c r="C20" s="21" t="s">
        <v>4</v>
      </c>
      <c r="D20" s="38">
        <v>3590</v>
      </c>
      <c r="E20" s="38">
        <v>3862.8</v>
      </c>
      <c r="F20" s="38">
        <v>6452.482</v>
      </c>
      <c r="G20" s="38">
        <v>3450</v>
      </c>
      <c r="H20" s="38">
        <v>5600</v>
      </c>
      <c r="I20" s="39">
        <f t="shared" si="3"/>
        <v>22955.281999999999</v>
      </c>
    </row>
    <row r="21" spans="1:12" s="2" customFormat="1" ht="14.25">
      <c r="A21" s="45" t="s">
        <v>20</v>
      </c>
      <c r="B21" s="47" t="s">
        <v>50</v>
      </c>
      <c r="C21" s="18" t="s">
        <v>0</v>
      </c>
      <c r="D21" s="35">
        <f>D22+D23+D24</f>
        <v>770</v>
      </c>
      <c r="E21" s="35">
        <f t="shared" ref="E21:H21" si="9">E22+E23+E24</f>
        <v>6704.6699999999992</v>
      </c>
      <c r="F21" s="35">
        <f t="shared" si="9"/>
        <v>3844.7450000000003</v>
      </c>
      <c r="G21" s="35">
        <f t="shared" si="9"/>
        <v>16098.746999999999</v>
      </c>
      <c r="H21" s="35">
        <f t="shared" si="9"/>
        <v>593.20000000000005</v>
      </c>
      <c r="I21" s="36">
        <f t="shared" si="3"/>
        <v>28011.361999999997</v>
      </c>
    </row>
    <row r="22" spans="1:12" s="2" customFormat="1">
      <c r="A22" s="45"/>
      <c r="B22" s="47"/>
      <c r="C22" s="21" t="s">
        <v>2</v>
      </c>
      <c r="D22" s="38">
        <f>D26</f>
        <v>0</v>
      </c>
      <c r="E22" s="38">
        <f t="shared" ref="E22:H22" si="10">E26</f>
        <v>4703.3599999999997</v>
      </c>
      <c r="F22" s="38">
        <f t="shared" si="10"/>
        <v>1823.0440000000001</v>
      </c>
      <c r="G22" s="38">
        <f t="shared" si="10"/>
        <v>8730</v>
      </c>
      <c r="H22" s="38">
        <f t="shared" si="10"/>
        <v>0</v>
      </c>
      <c r="I22" s="39">
        <f t="shared" si="3"/>
        <v>15256.403999999999</v>
      </c>
    </row>
    <row r="23" spans="1:12" s="2" customFormat="1">
      <c r="A23" s="45"/>
      <c r="B23" s="47"/>
      <c r="C23" s="21" t="s">
        <v>3</v>
      </c>
      <c r="D23" s="38">
        <f>D27+D30+D33</f>
        <v>335</v>
      </c>
      <c r="E23" s="38">
        <f t="shared" ref="E23:G23" si="11">E27+E30+E33</f>
        <v>1303.49</v>
      </c>
      <c r="F23" s="38">
        <f t="shared" si="11"/>
        <v>697.56399999999996</v>
      </c>
      <c r="G23" s="38">
        <f t="shared" si="11"/>
        <v>5218.7469999999994</v>
      </c>
      <c r="H23" s="38">
        <f t="shared" ref="H23" si="12">H27+H30</f>
        <v>593.20000000000005</v>
      </c>
      <c r="I23" s="39">
        <f t="shared" si="3"/>
        <v>8148.0009999999993</v>
      </c>
    </row>
    <row r="24" spans="1:12" s="1" customFormat="1" ht="63" customHeight="1">
      <c r="A24" s="45"/>
      <c r="B24" s="47"/>
      <c r="C24" s="21" t="s">
        <v>4</v>
      </c>
      <c r="D24" s="38">
        <f>D28+D31+D34</f>
        <v>435</v>
      </c>
      <c r="E24" s="38">
        <f t="shared" ref="E24:H24" si="13">E28+E31+E34</f>
        <v>697.82</v>
      </c>
      <c r="F24" s="38">
        <f t="shared" si="13"/>
        <v>1324.1370000000002</v>
      </c>
      <c r="G24" s="38">
        <f t="shared" si="13"/>
        <v>2150</v>
      </c>
      <c r="H24" s="38">
        <f t="shared" si="13"/>
        <v>0</v>
      </c>
      <c r="I24" s="39">
        <f t="shared" si="3"/>
        <v>4606.9570000000003</v>
      </c>
    </row>
    <row r="25" spans="1:12" s="2" customFormat="1">
      <c r="A25" s="45" t="s">
        <v>21</v>
      </c>
      <c r="B25" s="47" t="s">
        <v>51</v>
      </c>
      <c r="C25" s="21" t="s">
        <v>0</v>
      </c>
      <c r="D25" s="38">
        <f>D26+D27+D28</f>
        <v>324.3</v>
      </c>
      <c r="E25" s="38">
        <f t="shared" ref="E25:H25" si="14">E26+E27+E28</f>
        <v>6144.48</v>
      </c>
      <c r="F25" s="38">
        <f t="shared" si="14"/>
        <v>3218.5450000000001</v>
      </c>
      <c r="G25" s="38">
        <f t="shared" si="14"/>
        <v>10969.135</v>
      </c>
      <c r="H25" s="38">
        <f t="shared" si="14"/>
        <v>472</v>
      </c>
      <c r="I25" s="39">
        <f t="shared" si="3"/>
        <v>21128.46</v>
      </c>
    </row>
    <row r="26" spans="1:12" s="2" customFormat="1">
      <c r="A26" s="45"/>
      <c r="B26" s="47"/>
      <c r="C26" s="21" t="s">
        <v>2</v>
      </c>
      <c r="D26" s="38">
        <v>0</v>
      </c>
      <c r="E26" s="38">
        <v>4703.3599999999997</v>
      </c>
      <c r="F26" s="38">
        <v>1823.0440000000001</v>
      </c>
      <c r="G26" s="38">
        <v>8730</v>
      </c>
      <c r="H26" s="38">
        <v>0</v>
      </c>
      <c r="I26" s="39">
        <f t="shared" si="3"/>
        <v>15256.403999999999</v>
      </c>
    </row>
    <row r="27" spans="1:12" s="2" customFormat="1">
      <c r="A27" s="45"/>
      <c r="B27" s="47"/>
      <c r="C27" s="21" t="s">
        <v>3</v>
      </c>
      <c r="D27" s="38">
        <v>271.66000000000003</v>
      </c>
      <c r="E27" s="38">
        <v>1303.49</v>
      </c>
      <c r="F27" s="38">
        <v>697.56399999999996</v>
      </c>
      <c r="G27" s="38">
        <v>1089.135</v>
      </c>
      <c r="H27" s="38">
        <v>472</v>
      </c>
      <c r="I27" s="39">
        <f t="shared" si="3"/>
        <v>3833.8490000000002</v>
      </c>
    </row>
    <row r="28" spans="1:12" s="1" customFormat="1" ht="28.9" customHeight="1">
      <c r="A28" s="45"/>
      <c r="B28" s="47"/>
      <c r="C28" s="21" t="s">
        <v>4</v>
      </c>
      <c r="D28" s="38">
        <v>52.64</v>
      </c>
      <c r="E28" s="38">
        <v>137.63</v>
      </c>
      <c r="F28" s="38">
        <v>697.93700000000001</v>
      </c>
      <c r="G28" s="38">
        <v>1150</v>
      </c>
      <c r="H28" s="38">
        <v>0</v>
      </c>
      <c r="I28" s="39">
        <f t="shared" si="3"/>
        <v>2038.2069999999999</v>
      </c>
    </row>
    <row r="29" spans="1:12" s="2" customFormat="1">
      <c r="A29" s="45" t="s">
        <v>22</v>
      </c>
      <c r="B29" s="47" t="s">
        <v>54</v>
      </c>
      <c r="C29" s="21" t="s">
        <v>0</v>
      </c>
      <c r="D29" s="38">
        <f>D30+D31</f>
        <v>178.7</v>
      </c>
      <c r="E29" s="38">
        <f t="shared" ref="E29:H29" si="15">E30+E31</f>
        <v>560.19000000000005</v>
      </c>
      <c r="F29" s="38">
        <f t="shared" si="15"/>
        <v>626.20000000000005</v>
      </c>
      <c r="G29" s="38">
        <f t="shared" si="15"/>
        <v>3499.9879999999998</v>
      </c>
      <c r="H29" s="38">
        <f t="shared" si="15"/>
        <v>121.2</v>
      </c>
      <c r="I29" s="39">
        <f t="shared" si="3"/>
        <v>4986.2779999999993</v>
      </c>
    </row>
    <row r="30" spans="1:12" s="2" customFormat="1">
      <c r="A30" s="45"/>
      <c r="B30" s="47"/>
      <c r="C30" s="21" t="s">
        <v>3</v>
      </c>
      <c r="D30" s="38">
        <v>0</v>
      </c>
      <c r="E30" s="38">
        <v>0</v>
      </c>
      <c r="F30" s="38">
        <v>0</v>
      </c>
      <c r="G30" s="38">
        <v>2499.9879999999998</v>
      </c>
      <c r="H30" s="38">
        <v>121.2</v>
      </c>
      <c r="I30" s="39">
        <f t="shared" si="3"/>
        <v>2621.1879999999996</v>
      </c>
    </row>
    <row r="31" spans="1:12" s="1" customFormat="1" ht="26.45" customHeight="1">
      <c r="A31" s="45"/>
      <c r="B31" s="47"/>
      <c r="C31" s="21" t="s">
        <v>4</v>
      </c>
      <c r="D31" s="38">
        <v>178.7</v>
      </c>
      <c r="E31" s="38">
        <v>560.19000000000005</v>
      </c>
      <c r="F31" s="38">
        <v>626.20000000000005</v>
      </c>
      <c r="G31" s="38">
        <v>1000</v>
      </c>
      <c r="H31" s="38">
        <v>0</v>
      </c>
      <c r="I31" s="39">
        <f t="shared" si="3"/>
        <v>2365.09</v>
      </c>
    </row>
    <row r="32" spans="1:12" s="1" customFormat="1" ht="15.6" customHeight="1">
      <c r="A32" s="45" t="s">
        <v>39</v>
      </c>
      <c r="B32" s="47" t="s">
        <v>52</v>
      </c>
      <c r="C32" s="21" t="s">
        <v>0</v>
      </c>
      <c r="D32" s="38">
        <f>D33+D34</f>
        <v>267</v>
      </c>
      <c r="E32" s="38">
        <f t="shared" ref="E32:H32" si="16">E33+E34</f>
        <v>0</v>
      </c>
      <c r="F32" s="38">
        <f t="shared" si="16"/>
        <v>0</v>
      </c>
      <c r="G32" s="38">
        <f t="shared" si="16"/>
        <v>1629.624</v>
      </c>
      <c r="H32" s="38">
        <f t="shared" si="16"/>
        <v>0</v>
      </c>
      <c r="I32" s="39">
        <f t="shared" si="3"/>
        <v>1896.624</v>
      </c>
    </row>
    <row r="33" spans="1:9" s="1" customFormat="1" ht="15" customHeight="1">
      <c r="A33" s="45"/>
      <c r="B33" s="47"/>
      <c r="C33" s="21" t="s">
        <v>3</v>
      </c>
      <c r="D33" s="38">
        <v>63.34</v>
      </c>
      <c r="E33" s="38">
        <v>0</v>
      </c>
      <c r="F33" s="38">
        <v>0</v>
      </c>
      <c r="G33" s="38">
        <v>1629.624</v>
      </c>
      <c r="H33" s="38">
        <v>0</v>
      </c>
      <c r="I33" s="39">
        <f t="shared" si="3"/>
        <v>1692.9639999999999</v>
      </c>
    </row>
    <row r="34" spans="1:9" s="1" customFormat="1" ht="35.25" customHeight="1">
      <c r="A34" s="45"/>
      <c r="B34" s="47"/>
      <c r="C34" s="21" t="s">
        <v>4</v>
      </c>
      <c r="D34" s="38">
        <v>203.66</v>
      </c>
      <c r="E34" s="38">
        <v>0</v>
      </c>
      <c r="F34" s="38">
        <v>0</v>
      </c>
      <c r="G34" s="38">
        <v>0</v>
      </c>
      <c r="H34" s="38">
        <v>0</v>
      </c>
      <c r="I34" s="39">
        <f t="shared" si="3"/>
        <v>203.66</v>
      </c>
    </row>
    <row r="35" spans="1:9" s="1" customFormat="1">
      <c r="A35" s="45" t="s">
        <v>23</v>
      </c>
      <c r="B35" s="47" t="s">
        <v>40</v>
      </c>
      <c r="C35" s="18" t="s">
        <v>0</v>
      </c>
      <c r="D35" s="35">
        <f>D36+D37+D38</f>
        <v>0</v>
      </c>
      <c r="E35" s="35">
        <f t="shared" ref="E35:H35" si="17">E36+E37+E38</f>
        <v>0</v>
      </c>
      <c r="F35" s="35">
        <f t="shared" si="17"/>
        <v>7322.5259999999998</v>
      </c>
      <c r="G35" s="35">
        <f t="shared" si="17"/>
        <v>0</v>
      </c>
      <c r="H35" s="35">
        <f t="shared" si="17"/>
        <v>0</v>
      </c>
      <c r="I35" s="36">
        <f t="shared" si="3"/>
        <v>7322.5259999999998</v>
      </c>
    </row>
    <row r="36" spans="1:9" s="1" customFormat="1" ht="15.6" customHeight="1">
      <c r="A36" s="45"/>
      <c r="B36" s="47"/>
      <c r="C36" s="21" t="s">
        <v>1</v>
      </c>
      <c r="D36" s="38">
        <f>D40</f>
        <v>0</v>
      </c>
      <c r="E36" s="38">
        <f t="shared" ref="E36:H36" si="18">E40</f>
        <v>0</v>
      </c>
      <c r="F36" s="38">
        <f t="shared" si="18"/>
        <v>4663.7709999999997</v>
      </c>
      <c r="G36" s="38">
        <f t="shared" si="18"/>
        <v>0</v>
      </c>
      <c r="H36" s="38">
        <f t="shared" si="18"/>
        <v>0</v>
      </c>
      <c r="I36" s="39">
        <f t="shared" si="3"/>
        <v>4663.7709999999997</v>
      </c>
    </row>
    <row r="37" spans="1:9" s="1" customFormat="1">
      <c r="A37" s="45"/>
      <c r="B37" s="47"/>
      <c r="C37" s="21" t="s">
        <v>2</v>
      </c>
      <c r="D37" s="38">
        <f>D41</f>
        <v>0</v>
      </c>
      <c r="E37" s="38">
        <f t="shared" ref="E37:H37" si="19">E41</f>
        <v>0</v>
      </c>
      <c r="F37" s="38">
        <f t="shared" si="19"/>
        <v>2578.9920000000002</v>
      </c>
      <c r="G37" s="38">
        <f t="shared" si="19"/>
        <v>0</v>
      </c>
      <c r="H37" s="38">
        <f t="shared" si="19"/>
        <v>0</v>
      </c>
      <c r="I37" s="39">
        <f t="shared" si="3"/>
        <v>2578.9920000000002</v>
      </c>
    </row>
    <row r="38" spans="1:9" s="1" customFormat="1">
      <c r="A38" s="45"/>
      <c r="B38" s="47"/>
      <c r="C38" s="21" t="s">
        <v>3</v>
      </c>
      <c r="D38" s="38">
        <f>D42</f>
        <v>0</v>
      </c>
      <c r="E38" s="38">
        <f t="shared" ref="E38:H38" si="20">E42</f>
        <v>0</v>
      </c>
      <c r="F38" s="38">
        <f t="shared" si="20"/>
        <v>79.763000000000005</v>
      </c>
      <c r="G38" s="38">
        <f t="shared" si="20"/>
        <v>0</v>
      </c>
      <c r="H38" s="38">
        <f t="shared" si="20"/>
        <v>0</v>
      </c>
      <c r="I38" s="39">
        <f t="shared" si="3"/>
        <v>79.763000000000005</v>
      </c>
    </row>
    <row r="39" spans="1:9" s="1" customFormat="1">
      <c r="A39" s="45" t="s">
        <v>24</v>
      </c>
      <c r="B39" s="47" t="s">
        <v>53</v>
      </c>
      <c r="C39" s="21" t="s">
        <v>0</v>
      </c>
      <c r="D39" s="38">
        <f>D40+D41+D42</f>
        <v>0</v>
      </c>
      <c r="E39" s="38">
        <f t="shared" ref="E39:H39" si="21">E40+E41+E42</f>
        <v>0</v>
      </c>
      <c r="F39" s="38">
        <f t="shared" si="21"/>
        <v>7322.5259999999998</v>
      </c>
      <c r="G39" s="38">
        <f t="shared" si="21"/>
        <v>0</v>
      </c>
      <c r="H39" s="38">
        <f t="shared" si="21"/>
        <v>0</v>
      </c>
      <c r="I39" s="39">
        <f t="shared" si="3"/>
        <v>7322.5259999999998</v>
      </c>
    </row>
    <row r="40" spans="1:9" s="1" customFormat="1" ht="15.6" customHeight="1">
      <c r="A40" s="45"/>
      <c r="B40" s="47"/>
      <c r="C40" s="21" t="s">
        <v>1</v>
      </c>
      <c r="D40" s="38">
        <v>0</v>
      </c>
      <c r="E40" s="38">
        <v>0</v>
      </c>
      <c r="F40" s="38">
        <v>4663.7709999999997</v>
      </c>
      <c r="G40" s="38">
        <v>0</v>
      </c>
      <c r="H40" s="38">
        <v>0</v>
      </c>
      <c r="I40" s="39">
        <f t="shared" si="3"/>
        <v>4663.7709999999997</v>
      </c>
    </row>
    <row r="41" spans="1:9" s="1" customFormat="1">
      <c r="A41" s="45"/>
      <c r="B41" s="47"/>
      <c r="C41" s="21" t="s">
        <v>2</v>
      </c>
      <c r="D41" s="38">
        <v>0</v>
      </c>
      <c r="E41" s="38">
        <v>0</v>
      </c>
      <c r="F41" s="38">
        <v>2578.9920000000002</v>
      </c>
      <c r="G41" s="38">
        <v>0</v>
      </c>
      <c r="H41" s="38">
        <v>0</v>
      </c>
      <c r="I41" s="39">
        <f t="shared" si="3"/>
        <v>2578.9920000000002</v>
      </c>
    </row>
    <row r="42" spans="1:9" s="1" customFormat="1">
      <c r="A42" s="45"/>
      <c r="B42" s="47"/>
      <c r="C42" s="21" t="s">
        <v>3</v>
      </c>
      <c r="D42" s="38">
        <v>0</v>
      </c>
      <c r="E42" s="38">
        <v>0</v>
      </c>
      <c r="F42" s="38">
        <v>79.763000000000005</v>
      </c>
      <c r="G42" s="38">
        <v>0</v>
      </c>
      <c r="H42" s="38">
        <v>0</v>
      </c>
      <c r="I42" s="39" t="s">
        <v>89</v>
      </c>
    </row>
    <row r="43" spans="1:9" s="1" customFormat="1">
      <c r="B43" s="13"/>
      <c r="C43" s="5"/>
      <c r="D43" s="69"/>
      <c r="E43" s="69"/>
      <c r="F43" s="3"/>
      <c r="G43" s="3"/>
      <c r="H43" s="3"/>
      <c r="I43" s="8"/>
    </row>
    <row r="44" spans="1:9">
      <c r="B44" s="14"/>
      <c r="C44" s="6"/>
      <c r="D44" s="14"/>
      <c r="E44" s="14"/>
      <c r="F44" s="14"/>
      <c r="G44" s="14"/>
      <c r="H44" s="14"/>
      <c r="I44" s="9"/>
    </row>
    <row r="45" spans="1:9">
      <c r="B45" s="14"/>
      <c r="C45" s="6"/>
      <c r="D45" s="14"/>
      <c r="E45" s="14"/>
      <c r="F45" s="14"/>
      <c r="G45" s="14"/>
      <c r="H45" s="14"/>
      <c r="I45" s="9"/>
    </row>
    <row r="46" spans="1:9">
      <c r="D46" s="28"/>
      <c r="E46" s="28"/>
      <c r="F46" s="28"/>
    </row>
  </sheetData>
  <mergeCells count="28">
    <mergeCell ref="D43:E43"/>
    <mergeCell ref="A21:A24"/>
    <mergeCell ref="B21:B24"/>
    <mergeCell ref="A25:A28"/>
    <mergeCell ref="B25:B28"/>
    <mergeCell ref="A29:A31"/>
    <mergeCell ref="B29:B31"/>
    <mergeCell ref="B32:B34"/>
    <mergeCell ref="A32:A34"/>
    <mergeCell ref="A35:A38"/>
    <mergeCell ref="B35:B38"/>
    <mergeCell ref="A39:A42"/>
    <mergeCell ref="B39:B42"/>
    <mergeCell ref="A10:A14"/>
    <mergeCell ref="B10:B14"/>
    <mergeCell ref="A15:A17"/>
    <mergeCell ref="B15:B17"/>
    <mergeCell ref="A18:A20"/>
    <mergeCell ref="B18:B20"/>
    <mergeCell ref="A7:A8"/>
    <mergeCell ref="B7:B8"/>
    <mergeCell ref="C7:C8"/>
    <mergeCell ref="D7:I7"/>
    <mergeCell ref="F1:I1"/>
    <mergeCell ref="F3:I3"/>
    <mergeCell ref="A4:I4"/>
    <mergeCell ref="A5:I5"/>
    <mergeCell ref="A6:I6"/>
  </mergeCells>
  <pageMargins left="0.70866141732283472" right="0.70866141732283472" top="1.1417322834645669" bottom="0.51181102362204722" header="0.31496062992125984" footer="0.31496062992125984"/>
  <pageSetup paperSize="9" scale="96" fitToHeight="4" orientation="landscape" horizontalDpi="180" verticalDpi="180" r:id="rId1"/>
  <headerFooter differentFirst="1">
    <oddHeader>&amp;C&amp;P</oddHead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topLeftCell="A4" zoomScale="60" zoomScaleNormal="100" workbookViewId="0">
      <selection activeCell="A6" sqref="A6:XFD6"/>
    </sheetView>
  </sheetViews>
  <sheetFormatPr defaultRowHeight="15"/>
  <cols>
    <col min="1" max="1" width="5.28515625" style="12" customWidth="1"/>
    <col min="2" max="2" width="31.7109375" style="12" customWidth="1"/>
    <col min="3" max="3" width="18.42578125" style="7" customWidth="1"/>
    <col min="4" max="8" width="13.28515625" style="12" customWidth="1"/>
    <col min="9" max="9" width="14.28515625" style="10" customWidth="1"/>
  </cols>
  <sheetData>
    <row r="1" spans="1:9" ht="64.5" customHeight="1">
      <c r="F1" s="53" t="s">
        <v>67</v>
      </c>
      <c r="G1" s="53"/>
      <c r="H1" s="53"/>
      <c r="I1" s="53"/>
    </row>
    <row r="2" spans="1:9" ht="35.25" customHeight="1"/>
    <row r="3" spans="1:9" ht="118.5" customHeight="1">
      <c r="F3" s="53" t="s">
        <v>68</v>
      </c>
      <c r="G3" s="53"/>
      <c r="H3" s="53"/>
      <c r="I3" s="53"/>
    </row>
    <row r="4" spans="1:9" s="1" customFormat="1" ht="49.5" customHeight="1">
      <c r="A4" s="54" t="s">
        <v>34</v>
      </c>
      <c r="B4" s="54"/>
      <c r="C4" s="54"/>
      <c r="D4" s="54"/>
      <c r="E4" s="54"/>
      <c r="F4" s="54"/>
      <c r="G4" s="54"/>
      <c r="H4" s="54"/>
      <c r="I4" s="54"/>
    </row>
    <row r="5" spans="1:9" s="1" customFormat="1" ht="65.45" customHeight="1">
      <c r="A5" s="55" t="s">
        <v>55</v>
      </c>
      <c r="B5" s="55"/>
      <c r="C5" s="55"/>
      <c r="D5" s="55"/>
      <c r="E5" s="55"/>
      <c r="F5" s="55"/>
      <c r="G5" s="55"/>
      <c r="H5" s="55"/>
      <c r="I5" s="55"/>
    </row>
    <row r="6" spans="1:9" ht="30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s="30" customFormat="1">
      <c r="A7" s="67" t="s">
        <v>30</v>
      </c>
      <c r="B7" s="67" t="s">
        <v>31</v>
      </c>
      <c r="C7" s="67" t="s">
        <v>29</v>
      </c>
      <c r="D7" s="45" t="s">
        <v>28</v>
      </c>
      <c r="E7" s="45"/>
      <c r="F7" s="45"/>
      <c r="G7" s="45"/>
      <c r="H7" s="45"/>
      <c r="I7" s="45"/>
    </row>
    <row r="8" spans="1:9" s="30" customFormat="1" ht="28.15" customHeight="1">
      <c r="A8" s="67"/>
      <c r="B8" s="67"/>
      <c r="C8" s="67"/>
      <c r="D8" s="31" t="s">
        <v>6</v>
      </c>
      <c r="E8" s="31" t="s">
        <v>7</v>
      </c>
      <c r="F8" s="31" t="s">
        <v>8</v>
      </c>
      <c r="G8" s="31" t="s">
        <v>9</v>
      </c>
      <c r="H8" s="31" t="s">
        <v>10</v>
      </c>
      <c r="I8" s="32" t="s">
        <v>27</v>
      </c>
    </row>
    <row r="9" spans="1:9" s="34" customFormat="1" ht="15.6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</row>
    <row r="10" spans="1:9" s="37" customFormat="1" ht="16.149999999999999" customHeight="1">
      <c r="A10" s="45">
        <v>1</v>
      </c>
      <c r="B10" s="47" t="s">
        <v>56</v>
      </c>
      <c r="C10" s="18" t="s">
        <v>0</v>
      </c>
      <c r="D10" s="35">
        <f>D11</f>
        <v>300</v>
      </c>
      <c r="E10" s="35">
        <f t="shared" ref="E10:H10" si="0">E11</f>
        <v>650</v>
      </c>
      <c r="F10" s="35">
        <f t="shared" si="0"/>
        <v>990</v>
      </c>
      <c r="G10" s="35">
        <f t="shared" si="0"/>
        <v>1420.5309999999999</v>
      </c>
      <c r="H10" s="35">
        <f t="shared" si="0"/>
        <v>1400</v>
      </c>
      <c r="I10" s="36">
        <f>SUM(D10:H10)</f>
        <v>4760.5309999999999</v>
      </c>
    </row>
    <row r="11" spans="1:9" s="30" customFormat="1" ht="58.5" customHeight="1">
      <c r="A11" s="45"/>
      <c r="B11" s="47"/>
      <c r="C11" s="21" t="s">
        <v>3</v>
      </c>
      <c r="D11" s="38">
        <f>D13+D19+D25</f>
        <v>300</v>
      </c>
      <c r="E11" s="38">
        <f t="shared" ref="E11:H11" si="1">E13+E19+E25</f>
        <v>650</v>
      </c>
      <c r="F11" s="38">
        <f t="shared" si="1"/>
        <v>990</v>
      </c>
      <c r="G11" s="38">
        <f t="shared" si="1"/>
        <v>1420.5309999999999</v>
      </c>
      <c r="H11" s="38">
        <f t="shared" si="1"/>
        <v>1400</v>
      </c>
      <c r="I11" s="39">
        <f t="shared" ref="I11:I26" si="2">SUM(D11:H11)</f>
        <v>4760.5309999999999</v>
      </c>
    </row>
    <row r="12" spans="1:9" s="37" customFormat="1" ht="14.25">
      <c r="A12" s="45" t="s">
        <v>18</v>
      </c>
      <c r="B12" s="47" t="s">
        <v>58</v>
      </c>
      <c r="C12" s="18" t="s">
        <v>0</v>
      </c>
      <c r="D12" s="35">
        <f>D13</f>
        <v>0</v>
      </c>
      <c r="E12" s="35">
        <f t="shared" ref="E12:H12" si="3">E13</f>
        <v>0</v>
      </c>
      <c r="F12" s="35">
        <f t="shared" si="3"/>
        <v>190</v>
      </c>
      <c r="G12" s="35">
        <f t="shared" si="3"/>
        <v>0</v>
      </c>
      <c r="H12" s="35">
        <f t="shared" si="3"/>
        <v>0</v>
      </c>
      <c r="I12" s="36">
        <f t="shared" si="2"/>
        <v>190</v>
      </c>
    </row>
    <row r="13" spans="1:9" s="30" customFormat="1" ht="81" customHeight="1">
      <c r="A13" s="45"/>
      <c r="B13" s="47"/>
      <c r="C13" s="21" t="s">
        <v>3</v>
      </c>
      <c r="D13" s="38">
        <f>D15+D17</f>
        <v>0</v>
      </c>
      <c r="E13" s="38">
        <f t="shared" ref="E13:H13" si="4">E15+E17</f>
        <v>0</v>
      </c>
      <c r="F13" s="38">
        <f t="shared" si="4"/>
        <v>190</v>
      </c>
      <c r="G13" s="38">
        <f t="shared" si="4"/>
        <v>0</v>
      </c>
      <c r="H13" s="38">
        <f t="shared" si="4"/>
        <v>0</v>
      </c>
      <c r="I13" s="39">
        <f t="shared" si="2"/>
        <v>190</v>
      </c>
    </row>
    <row r="14" spans="1:9" s="37" customFormat="1" ht="21" customHeight="1">
      <c r="A14" s="45" t="s">
        <v>19</v>
      </c>
      <c r="B14" s="66" t="s">
        <v>59</v>
      </c>
      <c r="C14" s="21" t="s">
        <v>0</v>
      </c>
      <c r="D14" s="38">
        <f>D15</f>
        <v>0</v>
      </c>
      <c r="E14" s="38">
        <f t="shared" ref="E14:H14" si="5">E15</f>
        <v>0</v>
      </c>
      <c r="F14" s="38">
        <f t="shared" si="5"/>
        <v>0</v>
      </c>
      <c r="G14" s="38">
        <f t="shared" si="5"/>
        <v>0</v>
      </c>
      <c r="H14" s="38">
        <f t="shared" si="5"/>
        <v>0</v>
      </c>
      <c r="I14" s="39">
        <f t="shared" si="2"/>
        <v>0</v>
      </c>
    </row>
    <row r="15" spans="1:9" s="30" customFormat="1" ht="42.75" customHeight="1">
      <c r="A15" s="45"/>
      <c r="B15" s="66"/>
      <c r="C15" s="21" t="s">
        <v>3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f t="shared" si="2"/>
        <v>0</v>
      </c>
    </row>
    <row r="16" spans="1:9" s="30" customFormat="1">
      <c r="A16" s="45" t="s">
        <v>60</v>
      </c>
      <c r="B16" s="66" t="s">
        <v>61</v>
      </c>
      <c r="C16" s="21" t="s">
        <v>0</v>
      </c>
      <c r="D16" s="38">
        <f>D17</f>
        <v>0</v>
      </c>
      <c r="E16" s="38">
        <f t="shared" ref="E16:H16" si="6">E17</f>
        <v>0</v>
      </c>
      <c r="F16" s="38">
        <f t="shared" si="6"/>
        <v>190</v>
      </c>
      <c r="G16" s="38">
        <f t="shared" si="6"/>
        <v>0</v>
      </c>
      <c r="H16" s="38">
        <f t="shared" si="6"/>
        <v>0</v>
      </c>
      <c r="I16" s="39">
        <f t="shared" si="2"/>
        <v>190</v>
      </c>
    </row>
    <row r="17" spans="1:9" s="30" customFormat="1" ht="32.25" customHeight="1">
      <c r="A17" s="45"/>
      <c r="B17" s="66"/>
      <c r="C17" s="21" t="s">
        <v>3</v>
      </c>
      <c r="D17" s="38">
        <v>0</v>
      </c>
      <c r="E17" s="38">
        <v>0</v>
      </c>
      <c r="F17" s="38">
        <v>190</v>
      </c>
      <c r="G17" s="38">
        <v>0</v>
      </c>
      <c r="H17" s="38">
        <v>0</v>
      </c>
      <c r="I17" s="39">
        <f t="shared" si="2"/>
        <v>190</v>
      </c>
    </row>
    <row r="18" spans="1:9" s="37" customFormat="1" ht="19.149999999999999" customHeight="1">
      <c r="A18" s="45" t="s">
        <v>20</v>
      </c>
      <c r="B18" s="47" t="s">
        <v>62</v>
      </c>
      <c r="C18" s="18" t="s">
        <v>0</v>
      </c>
      <c r="D18" s="35">
        <f>D19</f>
        <v>100</v>
      </c>
      <c r="E18" s="35">
        <f t="shared" ref="E18:H18" si="7">E19</f>
        <v>250</v>
      </c>
      <c r="F18" s="35">
        <f t="shared" si="7"/>
        <v>400</v>
      </c>
      <c r="G18" s="35">
        <f t="shared" si="7"/>
        <v>1020.5309999999999</v>
      </c>
      <c r="H18" s="35">
        <f t="shared" si="7"/>
        <v>1000</v>
      </c>
      <c r="I18" s="36">
        <f t="shared" si="2"/>
        <v>2770.5309999999999</v>
      </c>
    </row>
    <row r="19" spans="1:9" s="37" customFormat="1" ht="57" customHeight="1">
      <c r="A19" s="45"/>
      <c r="B19" s="47"/>
      <c r="C19" s="21" t="s">
        <v>3</v>
      </c>
      <c r="D19" s="38">
        <f>D21+D23</f>
        <v>100</v>
      </c>
      <c r="E19" s="38">
        <f t="shared" ref="E19:H19" si="8">E21+E23</f>
        <v>250</v>
      </c>
      <c r="F19" s="38">
        <f t="shared" si="8"/>
        <v>400</v>
      </c>
      <c r="G19" s="38">
        <f t="shared" si="8"/>
        <v>1020.5309999999999</v>
      </c>
      <c r="H19" s="38">
        <f t="shared" si="8"/>
        <v>1000</v>
      </c>
      <c r="I19" s="39">
        <f t="shared" si="2"/>
        <v>2770.5309999999999</v>
      </c>
    </row>
    <row r="20" spans="1:9" s="37" customFormat="1">
      <c r="A20" s="45" t="s">
        <v>21</v>
      </c>
      <c r="B20" s="47" t="s">
        <v>63</v>
      </c>
      <c r="C20" s="21" t="s">
        <v>0</v>
      </c>
      <c r="D20" s="38">
        <f>D21</f>
        <v>100</v>
      </c>
      <c r="E20" s="38">
        <f t="shared" ref="E20:H20" si="9">E21</f>
        <v>250</v>
      </c>
      <c r="F20" s="38">
        <f t="shared" si="9"/>
        <v>400</v>
      </c>
      <c r="G20" s="38">
        <f t="shared" si="9"/>
        <v>1020.5309999999999</v>
      </c>
      <c r="H20" s="38">
        <f t="shared" si="9"/>
        <v>1000</v>
      </c>
      <c r="I20" s="39">
        <f t="shared" si="2"/>
        <v>2770.5309999999999</v>
      </c>
    </row>
    <row r="21" spans="1:9" s="37" customFormat="1" ht="76.5" customHeight="1">
      <c r="A21" s="45"/>
      <c r="B21" s="47"/>
      <c r="C21" s="21" t="s">
        <v>3</v>
      </c>
      <c r="D21" s="38">
        <v>100</v>
      </c>
      <c r="E21" s="38">
        <v>250</v>
      </c>
      <c r="F21" s="38">
        <v>400</v>
      </c>
      <c r="G21" s="38">
        <v>1020.5309999999999</v>
      </c>
      <c r="H21" s="38">
        <v>1000</v>
      </c>
      <c r="I21" s="39">
        <f t="shared" si="2"/>
        <v>2770.5309999999999</v>
      </c>
    </row>
    <row r="22" spans="1:9" s="37" customFormat="1">
      <c r="A22" s="45" t="s">
        <v>22</v>
      </c>
      <c r="B22" s="47" t="s">
        <v>64</v>
      </c>
      <c r="C22" s="21" t="s">
        <v>0</v>
      </c>
      <c r="D22" s="38">
        <f>D23</f>
        <v>0</v>
      </c>
      <c r="E22" s="38">
        <f t="shared" ref="E22:H22" si="10">E23</f>
        <v>0</v>
      </c>
      <c r="F22" s="38">
        <f t="shared" si="10"/>
        <v>0</v>
      </c>
      <c r="G22" s="38">
        <f t="shared" si="10"/>
        <v>0</v>
      </c>
      <c r="H22" s="38">
        <f t="shared" si="10"/>
        <v>0</v>
      </c>
      <c r="I22" s="39">
        <f t="shared" si="2"/>
        <v>0</v>
      </c>
    </row>
    <row r="23" spans="1:9" s="37" customFormat="1" ht="63.75" customHeight="1">
      <c r="A23" s="45"/>
      <c r="B23" s="47"/>
      <c r="C23" s="21" t="s">
        <v>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f t="shared" si="2"/>
        <v>0</v>
      </c>
    </row>
    <row r="24" spans="1:9" s="30" customFormat="1">
      <c r="A24" s="45" t="s">
        <v>23</v>
      </c>
      <c r="B24" s="47" t="s">
        <v>65</v>
      </c>
      <c r="C24" s="18" t="s">
        <v>0</v>
      </c>
      <c r="D24" s="35">
        <f>D25</f>
        <v>200</v>
      </c>
      <c r="E24" s="35">
        <f t="shared" ref="E24:H24" si="11">E25</f>
        <v>400</v>
      </c>
      <c r="F24" s="35">
        <f t="shared" si="11"/>
        <v>400</v>
      </c>
      <c r="G24" s="35">
        <f t="shared" si="11"/>
        <v>400</v>
      </c>
      <c r="H24" s="35">
        <f t="shared" si="11"/>
        <v>400</v>
      </c>
      <c r="I24" s="36">
        <f t="shared" si="2"/>
        <v>1800</v>
      </c>
    </row>
    <row r="25" spans="1:9" s="30" customFormat="1" ht="33.75" customHeight="1">
      <c r="A25" s="45"/>
      <c r="B25" s="47"/>
      <c r="C25" s="21" t="s">
        <v>3</v>
      </c>
      <c r="D25" s="38">
        <f>D27</f>
        <v>200</v>
      </c>
      <c r="E25" s="38">
        <f>E27</f>
        <v>400</v>
      </c>
      <c r="F25" s="38">
        <f>F27</f>
        <v>400</v>
      </c>
      <c r="G25" s="38">
        <f>G27</f>
        <v>400</v>
      </c>
      <c r="H25" s="38">
        <f>H27</f>
        <v>400</v>
      </c>
      <c r="I25" s="39">
        <f t="shared" si="2"/>
        <v>1800</v>
      </c>
    </row>
    <row r="26" spans="1:9" s="30" customFormat="1">
      <c r="A26" s="45" t="s">
        <v>24</v>
      </c>
      <c r="B26" s="47" t="s">
        <v>66</v>
      </c>
      <c r="C26" s="21" t="s">
        <v>0</v>
      </c>
      <c r="D26" s="38">
        <f>D27</f>
        <v>200</v>
      </c>
      <c r="E26" s="38">
        <f t="shared" ref="E26:H26" si="12">E27</f>
        <v>400</v>
      </c>
      <c r="F26" s="38">
        <f t="shared" si="12"/>
        <v>400</v>
      </c>
      <c r="G26" s="38">
        <f t="shared" si="12"/>
        <v>400</v>
      </c>
      <c r="H26" s="38">
        <f t="shared" si="12"/>
        <v>400</v>
      </c>
      <c r="I26" s="39">
        <f t="shared" si="2"/>
        <v>1800</v>
      </c>
    </row>
    <row r="27" spans="1:9" s="30" customFormat="1" ht="49.5" customHeight="1">
      <c r="A27" s="45"/>
      <c r="B27" s="47"/>
      <c r="C27" s="21" t="s">
        <v>3</v>
      </c>
      <c r="D27" s="38">
        <v>200</v>
      </c>
      <c r="E27" s="38">
        <v>400</v>
      </c>
      <c r="F27" s="38">
        <v>400</v>
      </c>
      <c r="G27" s="38">
        <v>400</v>
      </c>
      <c r="H27" s="38">
        <v>400</v>
      </c>
      <c r="I27" s="39" t="s">
        <v>90</v>
      </c>
    </row>
    <row r="28" spans="1:9" s="1" customFormat="1">
      <c r="B28" s="13"/>
      <c r="C28" s="5"/>
      <c r="D28" s="3"/>
      <c r="E28" s="3"/>
      <c r="F28" s="3"/>
      <c r="G28" s="3"/>
      <c r="H28" s="3"/>
      <c r="I28" s="8"/>
    </row>
    <row r="29" spans="1:9">
      <c r="B29" s="14"/>
      <c r="C29" s="6"/>
      <c r="D29" s="14"/>
      <c r="E29" s="14"/>
      <c r="F29" s="14"/>
      <c r="G29" s="14"/>
      <c r="H29" s="14"/>
      <c r="I29" s="9"/>
    </row>
    <row r="30" spans="1:9">
      <c r="B30" s="14"/>
      <c r="C30" s="6"/>
      <c r="D30" s="14"/>
      <c r="E30" s="14"/>
      <c r="F30" s="14"/>
      <c r="G30" s="14"/>
      <c r="H30" s="14"/>
      <c r="I30" s="9"/>
    </row>
    <row r="31" spans="1:9">
      <c r="D31" s="59"/>
      <c r="E31" s="59"/>
      <c r="F31" s="59"/>
    </row>
  </sheetData>
  <mergeCells count="28">
    <mergeCell ref="A7:A8"/>
    <mergeCell ref="B7:B8"/>
    <mergeCell ref="C7:C8"/>
    <mergeCell ref="D7:I7"/>
    <mergeCell ref="F1:I1"/>
    <mergeCell ref="F3:I3"/>
    <mergeCell ref="A4:I4"/>
    <mergeCell ref="A5:I5"/>
    <mergeCell ref="A6:I6"/>
    <mergeCell ref="A10:A11"/>
    <mergeCell ref="B10:B11"/>
    <mergeCell ref="A12:A13"/>
    <mergeCell ref="B12:B13"/>
    <mergeCell ref="A16:A17"/>
    <mergeCell ref="B14:B15"/>
    <mergeCell ref="D31:F31"/>
    <mergeCell ref="B16:B17"/>
    <mergeCell ref="A14:A15"/>
    <mergeCell ref="A24:A25"/>
    <mergeCell ref="B24:B25"/>
    <mergeCell ref="A26:A27"/>
    <mergeCell ref="B26:B27"/>
    <mergeCell ref="A18:A19"/>
    <mergeCell ref="B18:B19"/>
    <mergeCell ref="A20:A21"/>
    <mergeCell ref="B20:B21"/>
    <mergeCell ref="A22:A23"/>
    <mergeCell ref="B22:B23"/>
  </mergeCells>
  <pageMargins left="0.70866141732283472" right="0.70866141732283472" top="1.0629921259842521" bottom="0.49" header="0.31496062992125984" footer="0.31496062992125984"/>
  <pageSetup paperSize="9" scale="96" fitToHeight="3" orientation="landscape" horizontalDpi="180" verticalDpi="180" r:id="rId1"/>
  <headerFooter differentFirst="1">
    <oddHeader>&amp;C&amp;P</oddHeader>
  </headerFooter>
  <rowBreaks count="2" manualBreakCount="2">
    <brk id="11" max="16383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Ресурс.МП КУльтура</vt:lpstr>
      <vt:lpstr>Ресурс.доп.образование</vt:lpstr>
      <vt:lpstr>Ресурс.библиотеки</vt:lpstr>
      <vt:lpstr>Ресурс.клубы</vt:lpstr>
      <vt:lpstr>Ресурс.памятники</vt:lpstr>
      <vt:lpstr>Ресурс.библиотеки!Заголовки_для_печати</vt:lpstr>
      <vt:lpstr>Ресурс.доп.образование!Заголовки_для_печати</vt:lpstr>
      <vt:lpstr>Ресурс.клубы!Заголовки_для_печати</vt:lpstr>
      <vt:lpstr>'Ресурс.МП КУльтура'!Заголовки_для_печати</vt:lpstr>
      <vt:lpstr>Ресурс.памятники!Заголовки_для_печати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2021-02-10T23:14:51Z</dcterms:modified>
</cp:coreProperties>
</file>