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без учета счетов бюджета" sheetId="2" r:id="rId1"/>
  </sheets>
  <definedNames>
    <definedName name="_xlnm.Print_Titles" localSheetId="0">'без учета счетов бюджета'!$4:$5</definedName>
  </definedNames>
  <calcPr calcId="124519"/>
</workbook>
</file>

<file path=xl/calcChain.xml><?xml version="1.0" encoding="utf-8"?>
<calcChain xmlns="http://schemas.openxmlformats.org/spreadsheetml/2006/main">
  <c r="D49" i="2"/>
  <c r="D46"/>
  <c r="D41"/>
  <c r="D38"/>
  <c r="D31"/>
  <c r="D29"/>
  <c r="D24"/>
  <c r="D17"/>
  <c r="D14"/>
  <c r="D6"/>
  <c r="AG51"/>
  <c r="F51"/>
  <c r="G51"/>
  <c r="H51"/>
  <c r="I51"/>
  <c r="J51"/>
  <c r="K51"/>
  <c r="L51"/>
  <c r="M51"/>
  <c r="N51"/>
  <c r="O51"/>
  <c r="P51"/>
  <c r="Q51"/>
  <c r="R51"/>
  <c r="S51"/>
  <c r="T51"/>
  <c r="U51"/>
  <c r="V51"/>
  <c r="W6"/>
  <c r="AG49"/>
  <c r="AG46"/>
  <c r="AG41"/>
  <c r="AG38"/>
  <c r="AG31"/>
  <c r="AG29"/>
  <c r="AG24"/>
  <c r="AG17"/>
  <c r="AG14"/>
  <c r="AG6"/>
  <c r="AH7"/>
  <c r="AH8"/>
  <c r="AH9"/>
  <c r="AH10"/>
  <c r="AH11"/>
  <c r="AH12"/>
  <c r="AH13"/>
  <c r="AH15"/>
  <c r="AH16"/>
  <c r="AH18"/>
  <c r="AH19"/>
  <c r="AH20"/>
  <c r="AH21"/>
  <c r="AH22"/>
  <c r="AH23"/>
  <c r="AH25"/>
  <c r="AH26"/>
  <c r="AH27"/>
  <c r="AH28"/>
  <c r="AH29"/>
  <c r="AH30"/>
  <c r="AH32"/>
  <c r="AH33"/>
  <c r="AH34"/>
  <c r="AH35"/>
  <c r="AH36"/>
  <c r="AH37"/>
  <c r="AH38"/>
  <c r="AH39"/>
  <c r="AH40"/>
  <c r="AH42"/>
  <c r="AH43"/>
  <c r="AH44"/>
  <c r="AH45"/>
  <c r="AH47"/>
  <c r="AH48"/>
  <c r="AH49"/>
  <c r="AH50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AH31" s="1"/>
  <c r="AB7"/>
  <c r="AC7"/>
  <c r="AB8"/>
  <c r="AC8"/>
  <c r="AB9"/>
  <c r="AC9"/>
  <c r="AB10"/>
  <c r="AC10"/>
  <c r="AB11"/>
  <c r="AC11"/>
  <c r="AB12"/>
  <c r="AC12"/>
  <c r="AB13"/>
  <c r="AC13"/>
  <c r="AB15"/>
  <c r="AC15"/>
  <c r="AB16"/>
  <c r="AC16"/>
  <c r="AB18"/>
  <c r="AC18"/>
  <c r="AC19"/>
  <c r="AB20"/>
  <c r="AC20"/>
  <c r="AB21"/>
  <c r="AC21"/>
  <c r="AB22"/>
  <c r="AC22"/>
  <c r="AB23"/>
  <c r="AC23"/>
  <c r="AB25"/>
  <c r="AC25"/>
  <c r="AB26"/>
  <c r="AC26"/>
  <c r="AB27"/>
  <c r="AC27"/>
  <c r="AB28"/>
  <c r="AC28"/>
  <c r="AB30"/>
  <c r="AC30"/>
  <c r="AB32"/>
  <c r="AC32"/>
  <c r="AB33"/>
  <c r="AC33"/>
  <c r="AB34"/>
  <c r="AC34"/>
  <c r="AB35"/>
  <c r="AC35"/>
  <c r="AB36"/>
  <c r="AC36"/>
  <c r="AB37"/>
  <c r="AC37"/>
  <c r="AB39"/>
  <c r="AC39"/>
  <c r="AB40"/>
  <c r="AC40"/>
  <c r="AB42"/>
  <c r="AC42"/>
  <c r="AB43"/>
  <c r="AC43"/>
  <c r="AB44"/>
  <c r="AC44"/>
  <c r="AB45"/>
  <c r="AC45"/>
  <c r="AB47"/>
  <c r="AC47"/>
  <c r="AB48"/>
  <c r="AC48"/>
  <c r="AB50"/>
  <c r="AC50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AB46" s="1"/>
  <c r="X46"/>
  <c r="Y46"/>
  <c r="Z46"/>
  <c r="AA46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AH41" s="1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AB38" s="1"/>
  <c r="E31"/>
  <c r="X31"/>
  <c r="Y31"/>
  <c r="Z31"/>
  <c r="AA31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AC29" s="1"/>
  <c r="X29"/>
  <c r="Y29"/>
  <c r="Z29"/>
  <c r="AA29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AH24" s="1"/>
  <c r="X24"/>
  <c r="Y24"/>
  <c r="Z24"/>
  <c r="AA24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AB14" s="1"/>
  <c r="X14"/>
  <c r="Y14"/>
  <c r="Z14"/>
  <c r="AA14"/>
  <c r="E6"/>
  <c r="AC6" s="1"/>
  <c r="F6"/>
  <c r="G6"/>
  <c r="H6"/>
  <c r="I6"/>
  <c r="J6"/>
  <c r="K6"/>
  <c r="L6"/>
  <c r="M6"/>
  <c r="N6"/>
  <c r="O6"/>
  <c r="P6"/>
  <c r="Q6"/>
  <c r="R6"/>
  <c r="S6"/>
  <c r="T6"/>
  <c r="U6"/>
  <c r="V6"/>
  <c r="AB6"/>
  <c r="AC49" l="1"/>
  <c r="AH46"/>
  <c r="AC41"/>
  <c r="AC24"/>
  <c r="AC17"/>
  <c r="AH17"/>
  <c r="W51"/>
  <c r="AH51" s="1"/>
  <c r="AH14"/>
  <c r="AH6"/>
  <c r="AB31"/>
  <c r="AC31"/>
  <c r="AC46"/>
  <c r="AC38"/>
  <c r="AC14"/>
  <c r="E51"/>
  <c r="AB24"/>
  <c r="AB49"/>
  <c r="AB41"/>
  <c r="AB29"/>
  <c r="AB17"/>
  <c r="D51"/>
  <c r="AC51" l="1"/>
  <c r="AB51"/>
</calcChain>
</file>

<file path=xl/sharedStrings.xml><?xml version="1.0" encoding="utf-8"?>
<sst xmlns="http://schemas.openxmlformats.org/spreadsheetml/2006/main" count="175" uniqueCount="104">
  <si>
    <t/>
  </si>
  <si>
    <t xml:space="preserve">    ОБЩЕГОСУДАРСТВЕННЫЕ ВОПРОСЫ</t>
  </si>
  <si>
    <t>000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</si>
  <si>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</si>
  <si>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</si>
  <si>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</si>
  <si>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</si>
  <si>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</si>
  <si>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</si>
  <si>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</si>
  <si>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</si>
  <si>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</si>
  <si>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</si>
  <si>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</si>
  <si>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</si>
  <si>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</si>
  <si>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</si>
  <si>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</si>
  <si>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БЕЗОПАСНОСТЬ И ПРАВООХРАНИТЕЛЬНАЯ ДЕЯТЕЛЬНОСТЬ</t>
  </si>
  <si>
    <t>0300</t>
  </si>
  <si>
    <t xml:space="preserve">      Гражданская оборона</t>
  </si>
  <si>
    <t>0309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</si>
  <si>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</si>
  <si>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</si>
  <si>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</si>
  <si>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</si>
  <si>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</si>
  <si>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</si>
  <si>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</si>
  <si>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</si>
  <si>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Лесное хозяйство</t>
  </si>
  <si>
    <t>0407</t>
  </si>
  <si>
    <t xml:space="preserve">      Транспорт</t>
  </si>
  <si>
    <t>0408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</si>
  <si>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</si>
  <si>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</si>
  <si>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</si>
  <si>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</si>
  <si>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</si>
  <si>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</si>
  <si>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</si>
  <si>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</si>
  <si>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</si>
  <si>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</si>
  <si>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</si>
  <si>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</si>
  <si>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</si>
  <si>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</si>
  <si>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</si>
  <si>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</si>
  <si>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</si>
  <si>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</si>
  <si>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</si>
  <si>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</si>
  <si>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</si>
  <si>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</si>
  <si>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</si>
  <si>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</si>
  <si>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</si>
  <si>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</si>
  <si>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</si>
  <si>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</si>
  <si>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</si>
  <si>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</si>
  <si>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</si>
  <si>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</si>
  <si>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</si>
  <si>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</si>
  <si>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</si>
  <si>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</si>
  <si>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</si>
  <si>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</si>
  <si>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</si>
  <si>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</si>
  <si>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</si>
  <si>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</si>
  <si>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</si>
  <si>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</si>
  <si>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</si>
  <si>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</si>
  <si>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</si>
  <si>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</si>
  <si>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</si>
  <si>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</si>
  <si>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</si>
  <si>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</si>
  <si>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Спорт высших достижений</t>
  </si>
  <si>
    <t>1103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</si>
  <si>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</si>
  <si>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</si>
  <si>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</si>
  <si>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</si>
  <si>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>ВСЕГО РАСХОДОВ:</t>
  </si>
  <si>
    <t>Наименование разделов, подразделов</t>
  </si>
  <si>
    <t>Код</t>
  </si>
  <si>
    <t>Темп роста к соответствующему периоду прошлого года, %</t>
  </si>
  <si>
    <t>--</t>
  </si>
  <si>
    <t>Сведения об исполнении расходов бюджета Партизанского городского округа  по разделам и подразделам классификации расходов бюджета за 1 квартал 2025 года по состоянию на 01.04.2025</t>
  </si>
  <si>
    <t>Фактически исполнено за 1 квартал 2024 года, тыс. руб.
(по состоянию на 01.04.2024), рублей</t>
  </si>
  <si>
    <t>% исполнения годового плана за 1 квартал 2025 года 
по Решению о бюджете (по состоянию на 01.04.2025), %</t>
  </si>
  <si>
    <t>% исполнения годового плана
по плану по сводной бюджетной росписи по состоянию на 01.04.2025, %</t>
  </si>
  <si>
    <t xml:space="preserve">Утверждено Решением Думы Партизанского городского округа от 11.12.2024 г. № 171-Р (в редакции Решения от 25.03.2025 г. № 185-Р), рублей </t>
  </si>
  <si>
    <t xml:space="preserve">План по сводной бюджетной росписи, действующей на конец отчетного периода (по состоянию на 01.04.2025 г.), Источник: Форма по ОКУД 0503117, рублей </t>
  </si>
  <si>
    <t xml:space="preserve">Фактически исполнено за 1 квартал 2025 г. (по состоянию на 01.04.2025 г.), рублей 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</si>
</sst>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40">
    <xf numFmtId="0" fontId="0" fillId="0" borderId="0" xfId="0"/>
    <xf numFmtId="0" fontId="8" fillId="0" borderId="0" xfId="0" applyFont="1" applyProtection="1">
      <protection locked="0"/>
    </xf>
    <xf numFmtId="0" fontId="9" fillId="0" borderId="1" xfId="3" applyNumberFormat="1" applyFont="1" applyProtection="1"/>
    <xf numFmtId="0" fontId="9" fillId="0" borderId="2" xfId="7" applyNumberFormat="1" applyFont="1" applyProtection="1">
      <alignment horizontal="center" vertical="center" wrapText="1"/>
    </xf>
    <xf numFmtId="0" fontId="7" fillId="0" borderId="2" xfId="8" applyNumberFormat="1" applyFont="1" applyProtection="1">
      <alignment vertical="top" wrapText="1"/>
    </xf>
    <xf numFmtId="1" fontId="9" fillId="0" borderId="2" xfId="9" applyNumberFormat="1" applyFont="1" applyProtection="1">
      <alignment horizontal="center" vertical="top" shrinkToFit="1"/>
    </xf>
    <xf numFmtId="4" fontId="7" fillId="2" borderId="2" xfId="10" applyNumberFormat="1" applyFont="1" applyProtection="1">
      <alignment horizontal="right" vertical="top" shrinkToFit="1"/>
    </xf>
    <xf numFmtId="10" fontId="7" fillId="2" borderId="2" xfId="11" applyNumberFormat="1" applyFont="1" applyProtection="1">
      <alignment horizontal="right" vertical="top" shrinkToFit="1"/>
    </xf>
    <xf numFmtId="4" fontId="7" fillId="3" borderId="2" xfId="13" applyNumberFormat="1" applyFont="1" applyProtection="1">
      <alignment horizontal="right" vertical="top" shrinkToFit="1"/>
    </xf>
    <xf numFmtId="10" fontId="7" fillId="3" borderId="2" xfId="14" applyNumberFormat="1" applyFont="1" applyProtection="1">
      <alignment horizontal="right" vertical="top" shrinkToFit="1"/>
    </xf>
    <xf numFmtId="0" fontId="9" fillId="0" borderId="1" xfId="15" applyNumberFormat="1" applyFont="1" applyProtection="1">
      <alignment horizontal="left" wrapText="1"/>
    </xf>
    <xf numFmtId="0" fontId="10" fillId="0" borderId="0" xfId="0" applyFont="1" applyProtection="1">
      <protection locked="0"/>
    </xf>
    <xf numFmtId="1" fontId="7" fillId="0" borderId="2" xfId="9" applyNumberFormat="1" applyFont="1" applyProtection="1">
      <alignment horizontal="center" vertical="top" shrinkToFit="1"/>
    </xf>
    <xf numFmtId="0" fontId="9" fillId="0" borderId="1" xfId="5" applyNumberFormat="1" applyFont="1" applyProtection="1">
      <alignment horizontal="center"/>
    </xf>
    <xf numFmtId="0" fontId="9" fillId="0" borderId="2" xfId="8" applyNumberFormat="1" applyFont="1" applyProtection="1">
      <alignment vertical="top" wrapText="1"/>
    </xf>
    <xf numFmtId="4" fontId="9" fillId="2" borderId="2" xfId="10" applyNumberFormat="1" applyFont="1" applyProtection="1">
      <alignment horizontal="right" vertical="top" shrinkToFit="1"/>
    </xf>
    <xf numFmtId="10" fontId="9" fillId="2" borderId="2" xfId="11" applyNumberFormat="1" applyFont="1" applyProtection="1">
      <alignment horizontal="right" vertical="top" shrinkToFit="1"/>
    </xf>
    <xf numFmtId="4" fontId="9" fillId="0" borderId="2" xfId="10" applyNumberFormat="1" applyFont="1" applyFill="1" applyProtection="1">
      <alignment horizontal="right" vertical="top" shrinkToFit="1"/>
    </xf>
    <xf numFmtId="0" fontId="9" fillId="0" borderId="3" xfId="6" applyNumberFormat="1" applyFont="1" applyBorder="1" applyAlignment="1" applyProtection="1"/>
    <xf numFmtId="0" fontId="9" fillId="0" borderId="3" xfId="6" applyFont="1" applyBorder="1" applyAlignment="1"/>
    <xf numFmtId="4" fontId="7" fillId="0" borderId="2" xfId="10" applyNumberFormat="1" applyFont="1" applyFill="1" applyProtection="1">
      <alignment horizontal="right" vertical="top" shrinkToFit="1"/>
    </xf>
    <xf numFmtId="0" fontId="7" fillId="0" borderId="4" xfId="12" applyNumberFormat="1" applyFont="1" applyBorder="1" applyAlignment="1" applyProtection="1"/>
    <xf numFmtId="0" fontId="7" fillId="0" borderId="5" xfId="12" applyFont="1" applyBorder="1" applyAlignment="1"/>
    <xf numFmtId="4" fontId="7" fillId="0" borderId="2" xfId="13" applyNumberFormat="1" applyFont="1" applyFill="1" applyProtection="1">
      <alignment horizontal="right" vertical="top" shrinkToFit="1"/>
    </xf>
    <xf numFmtId="0" fontId="8" fillId="0" borderId="3" xfId="6" applyFont="1" applyBorder="1" applyAlignment="1"/>
    <xf numFmtId="0" fontId="8" fillId="0" borderId="2" xfId="7" applyNumberFormat="1" applyFont="1" applyProtection="1">
      <alignment horizontal="center" vertical="center" wrapText="1"/>
    </xf>
    <xf numFmtId="4" fontId="10" fillId="0" borderId="2" xfId="10" applyNumberFormat="1" applyFont="1" applyFill="1" applyProtection="1">
      <alignment horizontal="right" vertical="top" shrinkToFit="1"/>
    </xf>
    <xf numFmtId="4" fontId="8" fillId="0" borderId="2" xfId="10" applyNumberFormat="1" applyFont="1" applyFill="1" applyProtection="1">
      <alignment horizontal="right" vertical="top" shrinkToFit="1"/>
    </xf>
    <xf numFmtId="4" fontId="10" fillId="0" borderId="2" xfId="13" applyNumberFormat="1" applyFont="1" applyFill="1" applyProtection="1">
      <alignment horizontal="right" vertical="top" shrinkToFit="1"/>
    </xf>
    <xf numFmtId="0" fontId="8" fillId="0" borderId="1" xfId="3" applyNumberFormat="1" applyFont="1" applyProtection="1"/>
    <xf numFmtId="0" fontId="8" fillId="0" borderId="1" xfId="15" applyNumberFormat="1" applyFont="1" applyProtection="1">
      <alignment horizontal="left" wrapText="1"/>
    </xf>
    <xf numFmtId="0" fontId="9" fillId="0" borderId="1" xfId="5" applyNumberFormat="1" applyFont="1" applyProtection="1">
      <alignment horizontal="center"/>
    </xf>
    <xf numFmtId="0" fontId="9" fillId="0" borderId="1" xfId="5" applyFont="1">
      <alignment horizontal="center"/>
    </xf>
    <xf numFmtId="0" fontId="9" fillId="0" borderId="2" xfId="7" applyNumberFormat="1" applyFont="1" applyProtection="1">
      <alignment horizontal="center" vertical="center" wrapText="1"/>
    </xf>
    <xf numFmtId="0" fontId="9" fillId="0" borderId="2" xfId="7" applyFont="1">
      <alignment horizontal="center" vertical="center" wrapText="1"/>
    </xf>
    <xf numFmtId="0" fontId="8" fillId="0" borderId="2" xfId="7" applyNumberFormat="1" applyFont="1" applyProtection="1">
      <alignment horizontal="center" vertical="center" wrapText="1"/>
    </xf>
    <xf numFmtId="0" fontId="8" fillId="0" borderId="2" xfId="7" applyFont="1">
      <alignment horizontal="center" vertical="center" wrapText="1"/>
    </xf>
    <xf numFmtId="0" fontId="9" fillId="0" borderId="1" xfId="4" applyNumberFormat="1" applyFont="1" applyProtection="1">
      <alignment horizontal="center" wrapText="1"/>
    </xf>
    <xf numFmtId="0" fontId="9" fillId="0" borderId="1" xfId="15" applyNumberFormat="1" applyFont="1" applyProtection="1">
      <alignment horizontal="left" wrapText="1"/>
    </xf>
    <xf numFmtId="0" fontId="9" fillId="0" borderId="1" xfId="15" applyFont="1">
      <alignment horizontal="left" wrapText="1"/>
    </xf>
  </cellXfs>
  <cellStyles count="26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3"/>
  <sheetViews>
    <sheetView showGridLines="0" tabSelected="1" zoomScale="90" zoomScaleNormal="90" zoomScaleSheetLayoutView="100" workbookViewId="0">
      <pane ySplit="5" topLeftCell="A6" activePane="bottomLeft" state="frozen"/>
      <selection pane="bottomLeft" activeCell="AJ7" sqref="AJ7"/>
    </sheetView>
  </sheetViews>
  <sheetFormatPr defaultRowHeight="15.75" outlineLevelRow="1"/>
  <cols>
    <col min="1" max="1" width="40" style="1" customWidth="1"/>
    <col min="2" max="2" width="9.140625" style="1" hidden="1"/>
    <col min="3" max="3" width="8.5703125" style="1" customWidth="1"/>
    <col min="4" max="4" width="29.7109375" style="1" customWidth="1"/>
    <col min="5" max="5" width="23.42578125" style="1" customWidth="1"/>
    <col min="6" max="22" width="9.140625" style="1" hidden="1"/>
    <col min="23" max="23" width="19.5703125" style="1" customWidth="1"/>
    <col min="24" max="27" width="9.140625" style="1" hidden="1"/>
    <col min="28" max="28" width="23.28515625" style="1" customWidth="1"/>
    <col min="29" max="29" width="22.85546875" style="1" customWidth="1"/>
    <col min="30" max="32" width="9.140625" style="1" hidden="1"/>
    <col min="33" max="34" width="23.42578125" style="1" customWidth="1"/>
    <col min="35" max="16384" width="9.140625" style="1"/>
  </cols>
  <sheetData>
    <row r="1" spans="1:34" ht="44.25" customHeight="1">
      <c r="A1" s="37" t="s">
        <v>97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.75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13"/>
      <c r="AF2" s="13"/>
      <c r="AG2" s="2"/>
      <c r="AH2" s="2"/>
    </row>
    <row r="3" spans="1:34" ht="12.75" customHeight="1">
      <c r="A3" s="18"/>
      <c r="B3" s="19"/>
      <c r="C3" s="19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4" ht="38.25" customHeight="1">
      <c r="A4" s="33" t="s">
        <v>93</v>
      </c>
      <c r="B4" s="33" t="s">
        <v>0</v>
      </c>
      <c r="C4" s="33" t="s">
        <v>94</v>
      </c>
      <c r="D4" s="35" t="s">
        <v>101</v>
      </c>
      <c r="E4" s="35" t="s">
        <v>102</v>
      </c>
      <c r="F4" s="35" t="s">
        <v>0</v>
      </c>
      <c r="G4" s="35" t="s">
        <v>0</v>
      </c>
      <c r="H4" s="35" t="s">
        <v>0</v>
      </c>
      <c r="I4" s="35" t="s">
        <v>0</v>
      </c>
      <c r="J4" s="35" t="s">
        <v>0</v>
      </c>
      <c r="K4" s="35" t="s">
        <v>0</v>
      </c>
      <c r="L4" s="35" t="s">
        <v>0</v>
      </c>
      <c r="M4" s="35" t="s">
        <v>0</v>
      </c>
      <c r="N4" s="35" t="s">
        <v>0</v>
      </c>
      <c r="O4" s="35" t="s">
        <v>0</v>
      </c>
      <c r="P4" s="25" t="s">
        <v>0</v>
      </c>
      <c r="Q4" s="35" t="s">
        <v>0</v>
      </c>
      <c r="R4" s="35" t="s">
        <v>0</v>
      </c>
      <c r="S4" s="35" t="s">
        <v>0</v>
      </c>
      <c r="T4" s="35" t="s">
        <v>0</v>
      </c>
      <c r="U4" s="35" t="s">
        <v>0</v>
      </c>
      <c r="V4" s="25" t="s">
        <v>0</v>
      </c>
      <c r="W4" s="35" t="s">
        <v>103</v>
      </c>
      <c r="X4" s="33" t="s">
        <v>0</v>
      </c>
      <c r="Y4" s="33" t="s">
        <v>0</v>
      </c>
      <c r="Z4" s="3" t="s">
        <v>0</v>
      </c>
      <c r="AA4" s="33" t="s">
        <v>0</v>
      </c>
      <c r="AB4" s="33" t="s">
        <v>99</v>
      </c>
      <c r="AC4" s="33" t="s">
        <v>100</v>
      </c>
      <c r="AD4" s="33" t="s">
        <v>0</v>
      </c>
      <c r="AE4" s="33" t="s">
        <v>0</v>
      </c>
      <c r="AF4" s="33" t="s">
        <v>0</v>
      </c>
      <c r="AG4" s="33" t="s">
        <v>98</v>
      </c>
      <c r="AH4" s="33" t="s">
        <v>95</v>
      </c>
    </row>
    <row r="5" spans="1:34" ht="111.75" customHeight="1">
      <c r="A5" s="34"/>
      <c r="B5" s="34"/>
      <c r="C5" s="34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25"/>
      <c r="Q5" s="36"/>
      <c r="R5" s="36"/>
      <c r="S5" s="36"/>
      <c r="T5" s="36"/>
      <c r="U5" s="36"/>
      <c r="V5" s="25"/>
      <c r="W5" s="36"/>
      <c r="X5" s="34"/>
      <c r="Y5" s="34"/>
      <c r="Z5" s="3"/>
      <c r="AA5" s="34"/>
      <c r="AB5" s="34"/>
      <c r="AC5" s="34"/>
      <c r="AD5" s="34"/>
      <c r="AE5" s="34"/>
      <c r="AF5" s="34"/>
      <c r="AG5" s="34"/>
      <c r="AH5" s="34"/>
    </row>
    <row r="6" spans="1:34" s="11" customFormat="1" ht="31.5">
      <c r="A6" s="4" t="s">
        <v>1</v>
      </c>
      <c r="B6" s="12" t="s">
        <v>2</v>
      </c>
      <c r="C6" s="12" t="s">
        <v>3</v>
      </c>
      <c r="D6" s="26">
        <f t="shared" ref="D6" si="0">SUM(D7:D13)</f>
        <v>375421798.78999996</v>
      </c>
      <c r="E6" s="26">
        <f t="shared" ref="E6:V6" si="1">SUM(E7:E13)</f>
        <v>375421798.78999996</v>
      </c>
      <c r="F6" s="26">
        <f t="shared" si="1"/>
        <v>0</v>
      </c>
      <c r="G6" s="26">
        <f t="shared" si="1"/>
        <v>0</v>
      </c>
      <c r="H6" s="26">
        <f t="shared" si="1"/>
        <v>0</v>
      </c>
      <c r="I6" s="26">
        <f t="shared" si="1"/>
        <v>0</v>
      </c>
      <c r="J6" s="26">
        <f t="shared" si="1"/>
        <v>0</v>
      </c>
      <c r="K6" s="26">
        <f t="shared" si="1"/>
        <v>0</v>
      </c>
      <c r="L6" s="26">
        <f t="shared" si="1"/>
        <v>0</v>
      </c>
      <c r="M6" s="26">
        <f t="shared" si="1"/>
        <v>0</v>
      </c>
      <c r="N6" s="26">
        <f t="shared" si="1"/>
        <v>0</v>
      </c>
      <c r="O6" s="26">
        <f t="shared" si="1"/>
        <v>0</v>
      </c>
      <c r="P6" s="26">
        <f t="shared" si="1"/>
        <v>0</v>
      </c>
      <c r="Q6" s="26">
        <f t="shared" si="1"/>
        <v>0</v>
      </c>
      <c r="R6" s="26">
        <f t="shared" si="1"/>
        <v>0</v>
      </c>
      <c r="S6" s="26">
        <f t="shared" si="1"/>
        <v>0</v>
      </c>
      <c r="T6" s="26">
        <f t="shared" si="1"/>
        <v>0</v>
      </c>
      <c r="U6" s="26">
        <f t="shared" si="1"/>
        <v>0</v>
      </c>
      <c r="V6" s="26">
        <f t="shared" si="1"/>
        <v>0</v>
      </c>
      <c r="W6" s="26">
        <f>SUM(W7:W13)</f>
        <v>63368248.350000001</v>
      </c>
      <c r="X6" s="20">
        <v>0</v>
      </c>
      <c r="Y6" s="20">
        <v>0</v>
      </c>
      <c r="Z6" s="20">
        <v>58343125.649999999</v>
      </c>
      <c r="AA6" s="20">
        <v>-58343125.649999999</v>
      </c>
      <c r="AB6" s="20">
        <f>W6/D6*100</f>
        <v>16.879213874697339</v>
      </c>
      <c r="AC6" s="20">
        <f>W6/E6*100</f>
        <v>16.879213874697339</v>
      </c>
      <c r="AD6" s="20">
        <v>0</v>
      </c>
      <c r="AE6" s="20">
        <v>0</v>
      </c>
      <c r="AF6" s="20">
        <v>0</v>
      </c>
      <c r="AG6" s="20">
        <f t="shared" ref="AG6" si="2">SUM(AG7:AG13)</f>
        <v>58343125.649999999</v>
      </c>
      <c r="AH6" s="20">
        <f>IF(AG6=0,"--",W6/AG6*100)</f>
        <v>108.61305019917116</v>
      </c>
    </row>
    <row r="7" spans="1:34" ht="63" outlineLevel="1">
      <c r="A7" s="14" t="s">
        <v>4</v>
      </c>
      <c r="B7" s="5" t="s">
        <v>2</v>
      </c>
      <c r="C7" s="5" t="s">
        <v>5</v>
      </c>
      <c r="D7" s="27">
        <v>4028690</v>
      </c>
      <c r="E7" s="27">
        <v>4028690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752375.84</v>
      </c>
      <c r="X7" s="17">
        <v>0</v>
      </c>
      <c r="Y7" s="17">
        <v>0</v>
      </c>
      <c r="Z7" s="17">
        <v>750534.06</v>
      </c>
      <c r="AA7" s="17">
        <v>-750534.06</v>
      </c>
      <c r="AB7" s="17">
        <f t="shared" ref="AB7:AB51" si="3">W7/D7*100</f>
        <v>18.675446360975901</v>
      </c>
      <c r="AC7" s="17">
        <f t="shared" ref="AC7:AC50" si="4">W7/E7*100</f>
        <v>18.675446360975901</v>
      </c>
      <c r="AD7" s="15">
        <v>0</v>
      </c>
      <c r="AE7" s="16">
        <v>0</v>
      </c>
      <c r="AF7" s="15">
        <v>0</v>
      </c>
      <c r="AG7" s="17">
        <v>750534.06</v>
      </c>
      <c r="AH7" s="17">
        <f t="shared" ref="AH7:AH51" si="5">IF(AG7=0,"--",W7/AG7*100)</f>
        <v>100.24539592513628</v>
      </c>
    </row>
    <row r="8" spans="1:34" ht="78.75" outlineLevel="1">
      <c r="A8" s="14" t="s">
        <v>6</v>
      </c>
      <c r="B8" s="5" t="s">
        <v>2</v>
      </c>
      <c r="C8" s="5" t="s">
        <v>7</v>
      </c>
      <c r="D8" s="27">
        <v>13367800</v>
      </c>
      <c r="E8" s="27">
        <v>13367800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2080726.58</v>
      </c>
      <c r="X8" s="17">
        <v>0</v>
      </c>
      <c r="Y8" s="17">
        <v>0</v>
      </c>
      <c r="Z8" s="17">
        <v>1994884.26</v>
      </c>
      <c r="AA8" s="17">
        <v>-1994884.26</v>
      </c>
      <c r="AB8" s="17">
        <f t="shared" si="3"/>
        <v>15.565213273687517</v>
      </c>
      <c r="AC8" s="17">
        <f t="shared" si="4"/>
        <v>15.565213273687517</v>
      </c>
      <c r="AD8" s="15">
        <v>0</v>
      </c>
      <c r="AE8" s="16">
        <v>0</v>
      </c>
      <c r="AF8" s="15">
        <v>0</v>
      </c>
      <c r="AG8" s="17">
        <v>1994884.26</v>
      </c>
      <c r="AH8" s="17">
        <f t="shared" si="5"/>
        <v>104.30312282879008</v>
      </c>
    </row>
    <row r="9" spans="1:34" ht="78.75" outlineLevel="1">
      <c r="A9" s="14" t="s">
        <v>8</v>
      </c>
      <c r="B9" s="5" t="s">
        <v>2</v>
      </c>
      <c r="C9" s="5" t="s">
        <v>9</v>
      </c>
      <c r="D9" s="27">
        <v>126221689.84999999</v>
      </c>
      <c r="E9" s="27">
        <v>126221689.84999999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20060734.399999999</v>
      </c>
      <c r="X9" s="17">
        <v>0</v>
      </c>
      <c r="Y9" s="17">
        <v>0</v>
      </c>
      <c r="Z9" s="17">
        <v>18165649.66</v>
      </c>
      <c r="AA9" s="17">
        <v>-18165649.66</v>
      </c>
      <c r="AB9" s="17">
        <f t="shared" si="3"/>
        <v>15.893254498367023</v>
      </c>
      <c r="AC9" s="17">
        <f t="shared" si="4"/>
        <v>15.893254498367023</v>
      </c>
      <c r="AD9" s="15">
        <v>0</v>
      </c>
      <c r="AE9" s="16">
        <v>0</v>
      </c>
      <c r="AF9" s="15">
        <v>0</v>
      </c>
      <c r="AG9" s="17">
        <v>18165649.66</v>
      </c>
      <c r="AH9" s="17">
        <f t="shared" si="5"/>
        <v>110.43224313729279</v>
      </c>
    </row>
    <row r="10" spans="1:34" outlineLevel="1">
      <c r="A10" s="14" t="s">
        <v>10</v>
      </c>
      <c r="B10" s="5" t="s">
        <v>2</v>
      </c>
      <c r="C10" s="5" t="s">
        <v>11</v>
      </c>
      <c r="D10" s="27">
        <v>30711</v>
      </c>
      <c r="E10" s="27">
        <v>30711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17174.599999999999</v>
      </c>
      <c r="X10" s="17">
        <v>0</v>
      </c>
      <c r="Y10" s="17">
        <v>0</v>
      </c>
      <c r="Z10" s="17">
        <v>0</v>
      </c>
      <c r="AA10" s="17">
        <v>0</v>
      </c>
      <c r="AB10" s="17">
        <f t="shared" si="3"/>
        <v>55.923284816515249</v>
      </c>
      <c r="AC10" s="17">
        <f t="shared" si="4"/>
        <v>55.923284816515249</v>
      </c>
      <c r="AD10" s="15">
        <v>0</v>
      </c>
      <c r="AE10" s="16">
        <v>0</v>
      </c>
      <c r="AF10" s="15">
        <v>0</v>
      </c>
      <c r="AG10" s="17">
        <v>0</v>
      </c>
      <c r="AH10" s="17" t="str">
        <f t="shared" si="5"/>
        <v>--</v>
      </c>
    </row>
    <row r="11" spans="1:34" ht="78.75" outlineLevel="1">
      <c r="A11" s="14" t="s">
        <v>12</v>
      </c>
      <c r="B11" s="5" t="s">
        <v>2</v>
      </c>
      <c r="C11" s="5" t="s">
        <v>13</v>
      </c>
      <c r="D11" s="27">
        <v>22826557.359999999</v>
      </c>
      <c r="E11" s="27">
        <v>22826557.359999999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4334029.42</v>
      </c>
      <c r="X11" s="17">
        <v>0</v>
      </c>
      <c r="Y11" s="17">
        <v>0</v>
      </c>
      <c r="Z11" s="17">
        <v>3966580.56</v>
      </c>
      <c r="AA11" s="17">
        <v>-3966580.56</v>
      </c>
      <c r="AB11" s="17">
        <f t="shared" si="3"/>
        <v>18.986785224103546</v>
      </c>
      <c r="AC11" s="17">
        <f t="shared" si="4"/>
        <v>18.986785224103546</v>
      </c>
      <c r="AD11" s="15">
        <v>0</v>
      </c>
      <c r="AE11" s="16">
        <v>0</v>
      </c>
      <c r="AF11" s="15">
        <v>0</v>
      </c>
      <c r="AG11" s="17">
        <v>3966580.56</v>
      </c>
      <c r="AH11" s="17">
        <f t="shared" si="5"/>
        <v>109.26361772922115</v>
      </c>
    </row>
    <row r="12" spans="1:34" outlineLevel="1">
      <c r="A12" s="14" t="s">
        <v>14</v>
      </c>
      <c r="B12" s="5" t="s">
        <v>2</v>
      </c>
      <c r="C12" s="5" t="s">
        <v>15</v>
      </c>
      <c r="D12" s="27">
        <v>25450000</v>
      </c>
      <c r="E12" s="27">
        <v>25450000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f t="shared" si="3"/>
        <v>0</v>
      </c>
      <c r="AC12" s="17">
        <f t="shared" si="4"/>
        <v>0</v>
      </c>
      <c r="AD12" s="15">
        <v>0</v>
      </c>
      <c r="AE12" s="16">
        <v>0</v>
      </c>
      <c r="AF12" s="15">
        <v>0</v>
      </c>
      <c r="AG12" s="17">
        <v>0</v>
      </c>
      <c r="AH12" s="17" t="str">
        <f t="shared" si="5"/>
        <v>--</v>
      </c>
    </row>
    <row r="13" spans="1:34" ht="31.5" outlineLevel="1">
      <c r="A13" s="14" t="s">
        <v>16</v>
      </c>
      <c r="B13" s="5" t="s">
        <v>2</v>
      </c>
      <c r="C13" s="5" t="s">
        <v>17</v>
      </c>
      <c r="D13" s="27">
        <v>183496350.58000001</v>
      </c>
      <c r="E13" s="27">
        <v>183496350.58000001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36123207.509999998</v>
      </c>
      <c r="X13" s="17">
        <v>0</v>
      </c>
      <c r="Y13" s="17">
        <v>0</v>
      </c>
      <c r="Z13" s="17">
        <v>33465477.109999999</v>
      </c>
      <c r="AA13" s="17">
        <v>-33465477.109999999</v>
      </c>
      <c r="AB13" s="17">
        <f t="shared" si="3"/>
        <v>19.686063180995607</v>
      </c>
      <c r="AC13" s="17">
        <f t="shared" si="4"/>
        <v>19.686063180995607</v>
      </c>
      <c r="AD13" s="15">
        <v>0</v>
      </c>
      <c r="AE13" s="16">
        <v>0</v>
      </c>
      <c r="AF13" s="15">
        <v>0</v>
      </c>
      <c r="AG13" s="17">
        <v>33465477.109999999</v>
      </c>
      <c r="AH13" s="17">
        <f t="shared" si="5"/>
        <v>107.94170778221425</v>
      </c>
    </row>
    <row r="14" spans="1:34" s="11" customFormat="1" ht="63">
      <c r="A14" s="4" t="s">
        <v>18</v>
      </c>
      <c r="B14" s="12" t="s">
        <v>2</v>
      </c>
      <c r="C14" s="12" t="s">
        <v>19</v>
      </c>
      <c r="D14" s="26">
        <f t="shared" ref="D14" si="6">SUM(D15:D16)</f>
        <v>28197338.850000001</v>
      </c>
      <c r="E14" s="26">
        <f t="shared" ref="E14:AA14" si="7">SUM(E15:E16)</f>
        <v>28197338.850000001</v>
      </c>
      <c r="F14" s="26">
        <f t="shared" si="7"/>
        <v>0</v>
      </c>
      <c r="G14" s="26">
        <f t="shared" si="7"/>
        <v>0</v>
      </c>
      <c r="H14" s="26">
        <f t="shared" si="7"/>
        <v>0</v>
      </c>
      <c r="I14" s="26">
        <f t="shared" si="7"/>
        <v>0</v>
      </c>
      <c r="J14" s="26">
        <f t="shared" si="7"/>
        <v>0</v>
      </c>
      <c r="K14" s="26">
        <f t="shared" si="7"/>
        <v>0</v>
      </c>
      <c r="L14" s="26">
        <f t="shared" si="7"/>
        <v>0</v>
      </c>
      <c r="M14" s="26">
        <f t="shared" si="7"/>
        <v>0</v>
      </c>
      <c r="N14" s="26">
        <f t="shared" si="7"/>
        <v>0</v>
      </c>
      <c r="O14" s="26">
        <f t="shared" si="7"/>
        <v>0</v>
      </c>
      <c r="P14" s="26">
        <f t="shared" si="7"/>
        <v>0</v>
      </c>
      <c r="Q14" s="26">
        <f t="shared" si="7"/>
        <v>0</v>
      </c>
      <c r="R14" s="26">
        <f t="shared" si="7"/>
        <v>0</v>
      </c>
      <c r="S14" s="26">
        <f t="shared" si="7"/>
        <v>0</v>
      </c>
      <c r="T14" s="26">
        <f t="shared" si="7"/>
        <v>0</v>
      </c>
      <c r="U14" s="26">
        <f t="shared" si="7"/>
        <v>0</v>
      </c>
      <c r="V14" s="26">
        <f t="shared" si="7"/>
        <v>0</v>
      </c>
      <c r="W14" s="26">
        <f t="shared" si="7"/>
        <v>4298427.01</v>
      </c>
      <c r="X14" s="20">
        <f t="shared" si="7"/>
        <v>0</v>
      </c>
      <c r="Y14" s="20">
        <f t="shared" si="7"/>
        <v>0</v>
      </c>
      <c r="Z14" s="20">
        <f t="shared" si="7"/>
        <v>5518517.4400000004</v>
      </c>
      <c r="AA14" s="20">
        <f t="shared" si="7"/>
        <v>-5518517.4400000004</v>
      </c>
      <c r="AB14" s="20">
        <f t="shared" si="3"/>
        <v>15.244087510761675</v>
      </c>
      <c r="AC14" s="20">
        <f t="shared" si="4"/>
        <v>15.244087510761675</v>
      </c>
      <c r="AD14" s="6">
        <v>0</v>
      </c>
      <c r="AE14" s="7">
        <v>0</v>
      </c>
      <c r="AF14" s="6">
        <v>0</v>
      </c>
      <c r="AG14" s="20">
        <f t="shared" ref="AG14" si="8">SUM(AG15:AG16)</f>
        <v>5518517.4400000004</v>
      </c>
      <c r="AH14" s="20">
        <f t="shared" si="5"/>
        <v>77.890974464330029</v>
      </c>
    </row>
    <row r="15" spans="1:34" outlineLevel="1">
      <c r="A15" s="14" t="s">
        <v>20</v>
      </c>
      <c r="B15" s="5" t="s">
        <v>2</v>
      </c>
      <c r="C15" s="5" t="s">
        <v>21</v>
      </c>
      <c r="D15" s="27">
        <v>1330000</v>
      </c>
      <c r="E15" s="27">
        <v>1330000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f t="shared" si="3"/>
        <v>0</v>
      </c>
      <c r="AC15" s="17">
        <f t="shared" si="4"/>
        <v>0</v>
      </c>
      <c r="AD15" s="15">
        <v>0</v>
      </c>
      <c r="AE15" s="16">
        <v>0</v>
      </c>
      <c r="AF15" s="15">
        <v>0</v>
      </c>
      <c r="AG15" s="17">
        <v>0</v>
      </c>
      <c r="AH15" s="17" t="str">
        <f t="shared" si="5"/>
        <v>--</v>
      </c>
    </row>
    <row r="16" spans="1:34" ht="63" outlineLevel="1">
      <c r="A16" s="14" t="s">
        <v>22</v>
      </c>
      <c r="B16" s="5" t="s">
        <v>2</v>
      </c>
      <c r="C16" s="5" t="s">
        <v>23</v>
      </c>
      <c r="D16" s="27">
        <v>26867338.850000001</v>
      </c>
      <c r="E16" s="27">
        <v>26867338.850000001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4298427.01</v>
      </c>
      <c r="X16" s="17">
        <v>0</v>
      </c>
      <c r="Y16" s="17">
        <v>0</v>
      </c>
      <c r="Z16" s="17">
        <v>5518517.4400000004</v>
      </c>
      <c r="AA16" s="17">
        <v>-5518517.4400000004</v>
      </c>
      <c r="AB16" s="17">
        <f t="shared" si="3"/>
        <v>15.998707702307479</v>
      </c>
      <c r="AC16" s="17">
        <f t="shared" si="4"/>
        <v>15.998707702307479</v>
      </c>
      <c r="AD16" s="15">
        <v>0</v>
      </c>
      <c r="AE16" s="16">
        <v>0</v>
      </c>
      <c r="AF16" s="15">
        <v>0</v>
      </c>
      <c r="AG16" s="17">
        <v>5518517.4400000004</v>
      </c>
      <c r="AH16" s="17">
        <f t="shared" si="5"/>
        <v>77.890974464330029</v>
      </c>
    </row>
    <row r="17" spans="1:34" s="11" customFormat="1" ht="31.5">
      <c r="A17" s="4" t="s">
        <v>24</v>
      </c>
      <c r="B17" s="12" t="s">
        <v>2</v>
      </c>
      <c r="C17" s="12" t="s">
        <v>25</v>
      </c>
      <c r="D17" s="26">
        <f t="shared" ref="D17" si="9">SUM(D18:D23)</f>
        <v>96244797.150000006</v>
      </c>
      <c r="E17" s="26">
        <f t="shared" ref="E17:AA17" si="10">SUM(E18:E23)</f>
        <v>96244797.150000006</v>
      </c>
      <c r="F17" s="26">
        <f t="shared" si="10"/>
        <v>0</v>
      </c>
      <c r="G17" s="26">
        <f t="shared" si="10"/>
        <v>0</v>
      </c>
      <c r="H17" s="26">
        <f t="shared" si="10"/>
        <v>0</v>
      </c>
      <c r="I17" s="26">
        <f t="shared" si="10"/>
        <v>0</v>
      </c>
      <c r="J17" s="26">
        <f t="shared" si="10"/>
        <v>0</v>
      </c>
      <c r="K17" s="26">
        <f t="shared" si="10"/>
        <v>0</v>
      </c>
      <c r="L17" s="26">
        <f t="shared" si="10"/>
        <v>0</v>
      </c>
      <c r="M17" s="26">
        <f t="shared" si="10"/>
        <v>0</v>
      </c>
      <c r="N17" s="26">
        <f t="shared" si="10"/>
        <v>0</v>
      </c>
      <c r="O17" s="26">
        <f t="shared" si="10"/>
        <v>0</v>
      </c>
      <c r="P17" s="26">
        <f t="shared" si="10"/>
        <v>0</v>
      </c>
      <c r="Q17" s="26">
        <f t="shared" si="10"/>
        <v>0</v>
      </c>
      <c r="R17" s="26">
        <f t="shared" si="10"/>
        <v>0</v>
      </c>
      <c r="S17" s="26">
        <f t="shared" si="10"/>
        <v>0</v>
      </c>
      <c r="T17" s="26">
        <f t="shared" si="10"/>
        <v>0</v>
      </c>
      <c r="U17" s="26">
        <f t="shared" si="10"/>
        <v>0</v>
      </c>
      <c r="V17" s="26">
        <f t="shared" si="10"/>
        <v>0</v>
      </c>
      <c r="W17" s="26">
        <f t="shared" si="10"/>
        <v>25753432.780000001</v>
      </c>
      <c r="X17" s="20">
        <f t="shared" si="10"/>
        <v>0</v>
      </c>
      <c r="Y17" s="20">
        <f t="shared" si="10"/>
        <v>0</v>
      </c>
      <c r="Z17" s="20">
        <f t="shared" si="10"/>
        <v>6136579.7599999998</v>
      </c>
      <c r="AA17" s="20">
        <f t="shared" si="10"/>
        <v>-6136579.7599999998</v>
      </c>
      <c r="AB17" s="20">
        <f t="shared" si="3"/>
        <v>26.758259711288719</v>
      </c>
      <c r="AC17" s="20">
        <f t="shared" si="4"/>
        <v>26.758259711288719</v>
      </c>
      <c r="AD17" s="6">
        <v>0</v>
      </c>
      <c r="AE17" s="7">
        <v>0</v>
      </c>
      <c r="AF17" s="6">
        <v>0</v>
      </c>
      <c r="AG17" s="20">
        <f t="shared" ref="AG17" si="11">SUM(AG18:AG23)</f>
        <v>6136579.7599999998</v>
      </c>
      <c r="AH17" s="20">
        <f t="shared" si="5"/>
        <v>419.67079036221963</v>
      </c>
    </row>
    <row r="18" spans="1:34" outlineLevel="1">
      <c r="A18" s="14" t="s">
        <v>26</v>
      </c>
      <c r="B18" s="5" t="s">
        <v>2</v>
      </c>
      <c r="C18" s="5" t="s">
        <v>27</v>
      </c>
      <c r="D18" s="27">
        <v>6109426.9900000002</v>
      </c>
      <c r="E18" s="27">
        <v>6109426.9900000002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1370332.78</v>
      </c>
      <c r="X18" s="17">
        <v>0</v>
      </c>
      <c r="Y18" s="17">
        <v>0</v>
      </c>
      <c r="Z18" s="17">
        <v>700702.27</v>
      </c>
      <c r="AA18" s="17">
        <v>-700702.27</v>
      </c>
      <c r="AB18" s="17">
        <f t="shared" si="3"/>
        <v>22.429808593227822</v>
      </c>
      <c r="AC18" s="17">
        <f t="shared" si="4"/>
        <v>22.429808593227822</v>
      </c>
      <c r="AD18" s="15">
        <v>0</v>
      </c>
      <c r="AE18" s="16">
        <v>0</v>
      </c>
      <c r="AF18" s="15">
        <v>0</v>
      </c>
      <c r="AG18" s="17">
        <v>700702.27</v>
      </c>
      <c r="AH18" s="17">
        <f t="shared" si="5"/>
        <v>195.56562589700189</v>
      </c>
    </row>
    <row r="19" spans="1:34" outlineLevel="1">
      <c r="A19" s="14" t="s">
        <v>28</v>
      </c>
      <c r="B19" s="5" t="s">
        <v>2</v>
      </c>
      <c r="C19" s="5" t="s">
        <v>29</v>
      </c>
      <c r="D19" s="27">
        <v>7677402.5700000003</v>
      </c>
      <c r="E19" s="27">
        <v>7677402.5700000003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17">
        <v>0</v>
      </c>
      <c r="Y19" s="17">
        <v>0</v>
      </c>
      <c r="Z19" s="17">
        <v>0</v>
      </c>
      <c r="AA19" s="17">
        <v>0</v>
      </c>
      <c r="AB19" s="17" t="s">
        <v>96</v>
      </c>
      <c r="AC19" s="17">
        <f t="shared" si="4"/>
        <v>0</v>
      </c>
      <c r="AD19" s="15">
        <v>0</v>
      </c>
      <c r="AE19" s="16">
        <v>0</v>
      </c>
      <c r="AF19" s="15">
        <v>0</v>
      </c>
      <c r="AG19" s="17">
        <v>0</v>
      </c>
      <c r="AH19" s="17" t="str">
        <f t="shared" si="5"/>
        <v>--</v>
      </c>
    </row>
    <row r="20" spans="1:34" outlineLevel="1">
      <c r="A20" s="14" t="s">
        <v>30</v>
      </c>
      <c r="B20" s="5" t="s">
        <v>2</v>
      </c>
      <c r="C20" s="5" t="s">
        <v>31</v>
      </c>
      <c r="D20" s="27">
        <v>10000</v>
      </c>
      <c r="E20" s="27">
        <v>10000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10000</v>
      </c>
      <c r="X20" s="17">
        <v>0</v>
      </c>
      <c r="Y20" s="17">
        <v>0</v>
      </c>
      <c r="Z20" s="17">
        <v>0</v>
      </c>
      <c r="AA20" s="17">
        <v>0</v>
      </c>
      <c r="AB20" s="17">
        <f t="shared" si="3"/>
        <v>100</v>
      </c>
      <c r="AC20" s="17">
        <f t="shared" si="4"/>
        <v>100</v>
      </c>
      <c r="AD20" s="15">
        <v>0</v>
      </c>
      <c r="AE20" s="16">
        <v>0</v>
      </c>
      <c r="AF20" s="15">
        <v>0</v>
      </c>
      <c r="AG20" s="17">
        <v>0</v>
      </c>
      <c r="AH20" s="17" t="str">
        <f t="shared" si="5"/>
        <v>--</v>
      </c>
    </row>
    <row r="21" spans="1:34" outlineLevel="1">
      <c r="A21" s="14" t="s">
        <v>32</v>
      </c>
      <c r="B21" s="5" t="s">
        <v>2</v>
      </c>
      <c r="C21" s="5" t="s">
        <v>33</v>
      </c>
      <c r="D21" s="27">
        <v>9139884.0500000007</v>
      </c>
      <c r="E21" s="27">
        <v>9139884.0500000007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f t="shared" si="3"/>
        <v>0</v>
      </c>
      <c r="AC21" s="17">
        <f t="shared" si="4"/>
        <v>0</v>
      </c>
      <c r="AD21" s="15">
        <v>0</v>
      </c>
      <c r="AE21" s="16">
        <v>0</v>
      </c>
      <c r="AF21" s="15">
        <v>0</v>
      </c>
      <c r="AG21" s="17">
        <v>0</v>
      </c>
      <c r="AH21" s="17" t="str">
        <f t="shared" si="5"/>
        <v>--</v>
      </c>
    </row>
    <row r="22" spans="1:34" ht="31.5" outlineLevel="1">
      <c r="A22" s="14" t="s">
        <v>34</v>
      </c>
      <c r="B22" s="5" t="s">
        <v>2</v>
      </c>
      <c r="C22" s="5" t="s">
        <v>35</v>
      </c>
      <c r="D22" s="27">
        <v>71697940.670000002</v>
      </c>
      <c r="E22" s="27">
        <v>71697940.670000002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24353100</v>
      </c>
      <c r="X22" s="17">
        <v>0</v>
      </c>
      <c r="Y22" s="17">
        <v>0</v>
      </c>
      <c r="Z22" s="17">
        <v>5435877.4900000002</v>
      </c>
      <c r="AA22" s="17">
        <v>-5435877.4900000002</v>
      </c>
      <c r="AB22" s="17">
        <f t="shared" si="3"/>
        <v>33.966247527371273</v>
      </c>
      <c r="AC22" s="17">
        <f t="shared" si="4"/>
        <v>33.966247527371273</v>
      </c>
      <c r="AD22" s="15">
        <v>0</v>
      </c>
      <c r="AE22" s="16">
        <v>0</v>
      </c>
      <c r="AF22" s="15">
        <v>0</v>
      </c>
      <c r="AG22" s="17">
        <v>5435877.4900000002</v>
      </c>
      <c r="AH22" s="17">
        <f t="shared" si="5"/>
        <v>448.00678537735035</v>
      </c>
    </row>
    <row r="23" spans="1:34" ht="31.5" outlineLevel="1">
      <c r="A23" s="14" t="s">
        <v>36</v>
      </c>
      <c r="B23" s="5" t="s">
        <v>2</v>
      </c>
      <c r="C23" s="5" t="s">
        <v>37</v>
      </c>
      <c r="D23" s="27">
        <v>1610142.87</v>
      </c>
      <c r="E23" s="27">
        <v>1610142.87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20000</v>
      </c>
      <c r="X23" s="17">
        <v>0</v>
      </c>
      <c r="Y23" s="17">
        <v>0</v>
      </c>
      <c r="Z23" s="17">
        <v>0</v>
      </c>
      <c r="AA23" s="17">
        <v>0</v>
      </c>
      <c r="AB23" s="17">
        <f t="shared" si="3"/>
        <v>1.2421257996813662</v>
      </c>
      <c r="AC23" s="17">
        <f t="shared" si="4"/>
        <v>1.2421257996813662</v>
      </c>
      <c r="AD23" s="15">
        <v>0</v>
      </c>
      <c r="AE23" s="16">
        <v>0</v>
      </c>
      <c r="AF23" s="15">
        <v>0</v>
      </c>
      <c r="AG23" s="17">
        <v>0</v>
      </c>
      <c r="AH23" s="17" t="str">
        <f t="shared" si="5"/>
        <v>--</v>
      </c>
    </row>
    <row r="24" spans="1:34" s="11" customFormat="1" ht="31.5">
      <c r="A24" s="4" t="s">
        <v>38</v>
      </c>
      <c r="B24" s="12" t="s">
        <v>2</v>
      </c>
      <c r="C24" s="12" t="s">
        <v>39</v>
      </c>
      <c r="D24" s="26">
        <f t="shared" ref="D24" si="12">SUM(D25:D28)</f>
        <v>175646594.97</v>
      </c>
      <c r="E24" s="26">
        <f t="shared" ref="E24:AA24" si="13">SUM(E25:E28)</f>
        <v>175646594.97</v>
      </c>
      <c r="F24" s="26">
        <f t="shared" si="13"/>
        <v>0</v>
      </c>
      <c r="G24" s="26">
        <f t="shared" si="13"/>
        <v>0</v>
      </c>
      <c r="H24" s="26">
        <f t="shared" si="13"/>
        <v>0</v>
      </c>
      <c r="I24" s="26">
        <f t="shared" si="13"/>
        <v>0</v>
      </c>
      <c r="J24" s="26">
        <f t="shared" si="13"/>
        <v>0</v>
      </c>
      <c r="K24" s="26">
        <f t="shared" si="13"/>
        <v>0</v>
      </c>
      <c r="L24" s="26">
        <f t="shared" si="13"/>
        <v>0</v>
      </c>
      <c r="M24" s="26">
        <f t="shared" si="13"/>
        <v>0</v>
      </c>
      <c r="N24" s="26">
        <f t="shared" si="13"/>
        <v>0</v>
      </c>
      <c r="O24" s="26">
        <f t="shared" si="13"/>
        <v>0</v>
      </c>
      <c r="P24" s="26">
        <f t="shared" si="13"/>
        <v>0</v>
      </c>
      <c r="Q24" s="26">
        <f t="shared" si="13"/>
        <v>0</v>
      </c>
      <c r="R24" s="26">
        <f t="shared" si="13"/>
        <v>0</v>
      </c>
      <c r="S24" s="26">
        <f t="shared" si="13"/>
        <v>0</v>
      </c>
      <c r="T24" s="26">
        <f t="shared" si="13"/>
        <v>0</v>
      </c>
      <c r="U24" s="26">
        <f t="shared" si="13"/>
        <v>0</v>
      </c>
      <c r="V24" s="26">
        <f t="shared" si="13"/>
        <v>0</v>
      </c>
      <c r="W24" s="26">
        <f t="shared" si="13"/>
        <v>15992733.26</v>
      </c>
      <c r="X24" s="20">
        <f t="shared" si="13"/>
        <v>0</v>
      </c>
      <c r="Y24" s="20">
        <f t="shared" si="13"/>
        <v>0</v>
      </c>
      <c r="Z24" s="20">
        <f t="shared" si="13"/>
        <v>13310727.84</v>
      </c>
      <c r="AA24" s="20">
        <f t="shared" si="13"/>
        <v>-13310727.84</v>
      </c>
      <c r="AB24" s="20">
        <f t="shared" si="3"/>
        <v>9.1050630743690295</v>
      </c>
      <c r="AC24" s="20">
        <f t="shared" si="4"/>
        <v>9.1050630743690295</v>
      </c>
      <c r="AD24" s="6">
        <v>0</v>
      </c>
      <c r="AE24" s="7">
        <v>0</v>
      </c>
      <c r="AF24" s="6">
        <v>0</v>
      </c>
      <c r="AG24" s="20">
        <f t="shared" ref="AG24" si="14">SUM(AG25:AG28)</f>
        <v>13310727.84</v>
      </c>
      <c r="AH24" s="20">
        <f t="shared" si="5"/>
        <v>120.14920184860453</v>
      </c>
    </row>
    <row r="25" spans="1:34" outlineLevel="1">
      <c r="A25" s="14" t="s">
        <v>40</v>
      </c>
      <c r="B25" s="5" t="s">
        <v>2</v>
      </c>
      <c r="C25" s="5" t="s">
        <v>41</v>
      </c>
      <c r="D25" s="27">
        <v>88617654.299999997</v>
      </c>
      <c r="E25" s="27">
        <v>88617654.299999997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11055983.66</v>
      </c>
      <c r="X25" s="17">
        <v>0</v>
      </c>
      <c r="Y25" s="17">
        <v>0</v>
      </c>
      <c r="Z25" s="17">
        <v>8123801.3399999999</v>
      </c>
      <c r="AA25" s="17">
        <v>-8123801.3399999999</v>
      </c>
      <c r="AB25" s="17">
        <f t="shared" si="3"/>
        <v>12.476050903550039</v>
      </c>
      <c r="AC25" s="17">
        <f t="shared" si="4"/>
        <v>12.476050903550039</v>
      </c>
      <c r="AD25" s="15">
        <v>0</v>
      </c>
      <c r="AE25" s="16">
        <v>0</v>
      </c>
      <c r="AF25" s="15">
        <v>0</v>
      </c>
      <c r="AG25" s="17">
        <v>8123801.3399999999</v>
      </c>
      <c r="AH25" s="17">
        <f t="shared" si="5"/>
        <v>136.09372259711117</v>
      </c>
    </row>
    <row r="26" spans="1:34" outlineLevel="1">
      <c r="A26" s="14" t="s">
        <v>42</v>
      </c>
      <c r="B26" s="5" t="s">
        <v>2</v>
      </c>
      <c r="C26" s="5" t="s">
        <v>43</v>
      </c>
      <c r="D26" s="27">
        <v>20761422.82</v>
      </c>
      <c r="E26" s="27">
        <v>20761422.82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17">
        <v>0</v>
      </c>
      <c r="Y26" s="17">
        <v>0</v>
      </c>
      <c r="Z26" s="17">
        <v>1223928.8600000001</v>
      </c>
      <c r="AA26" s="17">
        <v>-1223928.8600000001</v>
      </c>
      <c r="AB26" s="17">
        <f t="shared" si="3"/>
        <v>0</v>
      </c>
      <c r="AC26" s="17">
        <f t="shared" si="4"/>
        <v>0</v>
      </c>
      <c r="AD26" s="15">
        <v>0</v>
      </c>
      <c r="AE26" s="16">
        <v>0</v>
      </c>
      <c r="AF26" s="15">
        <v>0</v>
      </c>
      <c r="AG26" s="17">
        <v>1223928.8600000001</v>
      </c>
      <c r="AH26" s="17">
        <f t="shared" si="5"/>
        <v>0</v>
      </c>
    </row>
    <row r="27" spans="1:34" outlineLevel="1">
      <c r="A27" s="14" t="s">
        <v>44</v>
      </c>
      <c r="B27" s="5" t="s">
        <v>2</v>
      </c>
      <c r="C27" s="5" t="s">
        <v>45</v>
      </c>
      <c r="D27" s="27">
        <v>65957517.850000001</v>
      </c>
      <c r="E27" s="27">
        <v>65957517.850000001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4936749.5999999996</v>
      </c>
      <c r="X27" s="17">
        <v>0</v>
      </c>
      <c r="Y27" s="17">
        <v>0</v>
      </c>
      <c r="Z27" s="17">
        <v>3962997.64</v>
      </c>
      <c r="AA27" s="17">
        <v>-3962997.64</v>
      </c>
      <c r="AB27" s="17">
        <f t="shared" si="3"/>
        <v>7.4847413318783644</v>
      </c>
      <c r="AC27" s="17">
        <f t="shared" si="4"/>
        <v>7.4847413318783644</v>
      </c>
      <c r="AD27" s="15">
        <v>0</v>
      </c>
      <c r="AE27" s="16">
        <v>0</v>
      </c>
      <c r="AF27" s="15">
        <v>0</v>
      </c>
      <c r="AG27" s="17">
        <v>3962997.64</v>
      </c>
      <c r="AH27" s="17">
        <f t="shared" si="5"/>
        <v>124.57109613620662</v>
      </c>
    </row>
    <row r="28" spans="1:34" ht="31.5" outlineLevel="1">
      <c r="A28" s="14" t="s">
        <v>46</v>
      </c>
      <c r="B28" s="5" t="s">
        <v>2</v>
      </c>
      <c r="C28" s="5" t="s">
        <v>47</v>
      </c>
      <c r="D28" s="27">
        <v>310000</v>
      </c>
      <c r="E28" s="27">
        <v>310000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f t="shared" si="3"/>
        <v>0</v>
      </c>
      <c r="AC28" s="17">
        <f t="shared" si="4"/>
        <v>0</v>
      </c>
      <c r="AD28" s="15">
        <v>0</v>
      </c>
      <c r="AE28" s="16">
        <v>0</v>
      </c>
      <c r="AF28" s="15">
        <v>0</v>
      </c>
      <c r="AG28" s="17">
        <v>0</v>
      </c>
      <c r="AH28" s="17" t="str">
        <f t="shared" si="5"/>
        <v>--</v>
      </c>
    </row>
    <row r="29" spans="1:34" s="11" customFormat="1" ht="31.5">
      <c r="A29" s="4" t="s">
        <v>48</v>
      </c>
      <c r="B29" s="12" t="s">
        <v>2</v>
      </c>
      <c r="C29" s="12" t="s">
        <v>49</v>
      </c>
      <c r="D29" s="26">
        <f t="shared" ref="D29:AA29" si="15">D30</f>
        <v>8270000</v>
      </c>
      <c r="E29" s="26">
        <f t="shared" si="15"/>
        <v>8270000</v>
      </c>
      <c r="F29" s="26">
        <f t="shared" si="15"/>
        <v>0</v>
      </c>
      <c r="G29" s="26">
        <f t="shared" si="15"/>
        <v>0</v>
      </c>
      <c r="H29" s="26">
        <f t="shared" si="15"/>
        <v>0</v>
      </c>
      <c r="I29" s="26">
        <f t="shared" si="15"/>
        <v>0</v>
      </c>
      <c r="J29" s="26">
        <f t="shared" si="15"/>
        <v>0</v>
      </c>
      <c r="K29" s="26">
        <f t="shared" si="15"/>
        <v>0</v>
      </c>
      <c r="L29" s="26">
        <f t="shared" si="15"/>
        <v>0</v>
      </c>
      <c r="M29" s="26">
        <f t="shared" si="15"/>
        <v>0</v>
      </c>
      <c r="N29" s="26">
        <f t="shared" si="15"/>
        <v>0</v>
      </c>
      <c r="O29" s="26">
        <f t="shared" si="15"/>
        <v>0</v>
      </c>
      <c r="P29" s="26">
        <f t="shared" si="15"/>
        <v>0</v>
      </c>
      <c r="Q29" s="26">
        <f t="shared" si="15"/>
        <v>0</v>
      </c>
      <c r="R29" s="26">
        <f t="shared" si="15"/>
        <v>0</v>
      </c>
      <c r="S29" s="26">
        <f t="shared" si="15"/>
        <v>0</v>
      </c>
      <c r="T29" s="26">
        <f t="shared" si="15"/>
        <v>0</v>
      </c>
      <c r="U29" s="26">
        <f t="shared" si="15"/>
        <v>0</v>
      </c>
      <c r="V29" s="26">
        <f t="shared" si="15"/>
        <v>0</v>
      </c>
      <c r="W29" s="26">
        <f t="shared" si="15"/>
        <v>1021766.66</v>
      </c>
      <c r="X29" s="20">
        <f t="shared" si="15"/>
        <v>0</v>
      </c>
      <c r="Y29" s="20">
        <f t="shared" si="15"/>
        <v>0</v>
      </c>
      <c r="Z29" s="20">
        <f t="shared" si="15"/>
        <v>1366666.66</v>
      </c>
      <c r="AA29" s="20">
        <f t="shared" si="15"/>
        <v>-1366666.66</v>
      </c>
      <c r="AB29" s="20">
        <f t="shared" si="3"/>
        <v>12.355098669891174</v>
      </c>
      <c r="AC29" s="20">
        <f t="shared" si="4"/>
        <v>12.355098669891174</v>
      </c>
      <c r="AD29" s="6">
        <v>0</v>
      </c>
      <c r="AE29" s="7">
        <v>0</v>
      </c>
      <c r="AF29" s="6">
        <v>0</v>
      </c>
      <c r="AG29" s="20">
        <f t="shared" ref="AG29" si="16">AG30</f>
        <v>1366666.66</v>
      </c>
      <c r="AH29" s="20">
        <f t="shared" si="5"/>
        <v>74.763414511041049</v>
      </c>
    </row>
    <row r="30" spans="1:34" ht="31.5" outlineLevel="1">
      <c r="A30" s="14" t="s">
        <v>50</v>
      </c>
      <c r="B30" s="5" t="s">
        <v>2</v>
      </c>
      <c r="C30" s="5" t="s">
        <v>51</v>
      </c>
      <c r="D30" s="27">
        <v>8270000</v>
      </c>
      <c r="E30" s="27">
        <v>8270000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1021766.66</v>
      </c>
      <c r="X30" s="17">
        <v>0</v>
      </c>
      <c r="Y30" s="17">
        <v>0</v>
      </c>
      <c r="Z30" s="17">
        <v>1366666.66</v>
      </c>
      <c r="AA30" s="17">
        <v>-1366666.66</v>
      </c>
      <c r="AB30" s="17">
        <f t="shared" si="3"/>
        <v>12.355098669891174</v>
      </c>
      <c r="AC30" s="17">
        <f t="shared" si="4"/>
        <v>12.355098669891174</v>
      </c>
      <c r="AD30" s="15">
        <v>0</v>
      </c>
      <c r="AE30" s="16">
        <v>0</v>
      </c>
      <c r="AF30" s="15">
        <v>0</v>
      </c>
      <c r="AG30" s="17">
        <v>1366666.66</v>
      </c>
      <c r="AH30" s="17">
        <f t="shared" si="5"/>
        <v>74.763414511041049</v>
      </c>
    </row>
    <row r="31" spans="1:34" s="11" customFormat="1">
      <c r="A31" s="4" t="s">
        <v>52</v>
      </c>
      <c r="B31" s="12" t="s">
        <v>2</v>
      </c>
      <c r="C31" s="12" t="s">
        <v>53</v>
      </c>
      <c r="D31" s="26">
        <f t="shared" ref="D31" si="17">SUM(D32:D37)</f>
        <v>1015249853</v>
      </c>
      <c r="E31" s="26">
        <f t="shared" ref="E31:AA31" si="18">SUM(E32:E37)</f>
        <v>1015249853</v>
      </c>
      <c r="F31" s="26">
        <f t="shared" ref="F31" si="19">SUM(F32:F37)</f>
        <v>0</v>
      </c>
      <c r="G31" s="26">
        <f t="shared" ref="G31" si="20">SUM(G32:G37)</f>
        <v>0</v>
      </c>
      <c r="H31" s="26">
        <f t="shared" ref="H31" si="21">SUM(H32:H37)</f>
        <v>0</v>
      </c>
      <c r="I31" s="26">
        <f t="shared" ref="I31" si="22">SUM(I32:I37)</f>
        <v>0</v>
      </c>
      <c r="J31" s="26">
        <f t="shared" ref="J31" si="23">SUM(J32:J37)</f>
        <v>0</v>
      </c>
      <c r="K31" s="26">
        <f t="shared" ref="K31" si="24">SUM(K32:K37)</f>
        <v>0</v>
      </c>
      <c r="L31" s="26">
        <f t="shared" ref="L31" si="25">SUM(L32:L37)</f>
        <v>0</v>
      </c>
      <c r="M31" s="26">
        <f t="shared" ref="M31" si="26">SUM(M32:M37)</f>
        <v>0</v>
      </c>
      <c r="N31" s="26">
        <f t="shared" ref="N31" si="27">SUM(N32:N37)</f>
        <v>0</v>
      </c>
      <c r="O31" s="26">
        <f t="shared" ref="O31" si="28">SUM(O32:O37)</f>
        <v>0</v>
      </c>
      <c r="P31" s="26">
        <f t="shared" ref="P31" si="29">SUM(P32:P37)</f>
        <v>0</v>
      </c>
      <c r="Q31" s="26">
        <f t="shared" ref="Q31" si="30">SUM(Q32:Q37)</f>
        <v>0</v>
      </c>
      <c r="R31" s="26">
        <f t="shared" ref="R31" si="31">SUM(R32:R37)</f>
        <v>0</v>
      </c>
      <c r="S31" s="26">
        <f t="shared" ref="S31" si="32">SUM(S32:S37)</f>
        <v>0</v>
      </c>
      <c r="T31" s="26">
        <f t="shared" ref="T31" si="33">SUM(T32:T37)</f>
        <v>0</v>
      </c>
      <c r="U31" s="26">
        <f t="shared" ref="U31" si="34">SUM(U32:U37)</f>
        <v>0</v>
      </c>
      <c r="V31" s="26">
        <f t="shared" ref="V31" si="35">SUM(V32:V37)</f>
        <v>0</v>
      </c>
      <c r="W31" s="26">
        <f t="shared" ref="W31" si="36">SUM(W32:W37)</f>
        <v>239255519.52000001</v>
      </c>
      <c r="X31" s="20">
        <f t="shared" si="18"/>
        <v>0</v>
      </c>
      <c r="Y31" s="20">
        <f t="shared" si="18"/>
        <v>0</v>
      </c>
      <c r="Z31" s="20">
        <f t="shared" si="18"/>
        <v>230198550.78</v>
      </c>
      <c r="AA31" s="20">
        <f t="shared" si="18"/>
        <v>-230198550.78</v>
      </c>
      <c r="AB31" s="20">
        <f t="shared" si="3"/>
        <v>23.566171303843568</v>
      </c>
      <c r="AC31" s="20">
        <f t="shared" si="4"/>
        <v>23.566171303843568</v>
      </c>
      <c r="AD31" s="6">
        <v>0</v>
      </c>
      <c r="AE31" s="7">
        <v>0</v>
      </c>
      <c r="AF31" s="6">
        <v>0</v>
      </c>
      <c r="AG31" s="20">
        <f t="shared" ref="AG31" si="37">SUM(AG32:AG37)</f>
        <v>230198550.78</v>
      </c>
      <c r="AH31" s="20">
        <f t="shared" si="5"/>
        <v>103.93441605488461</v>
      </c>
    </row>
    <row r="32" spans="1:34" outlineLevel="1">
      <c r="A32" s="14" t="s">
        <v>54</v>
      </c>
      <c r="B32" s="5" t="s">
        <v>2</v>
      </c>
      <c r="C32" s="5" t="s">
        <v>55</v>
      </c>
      <c r="D32" s="27">
        <v>100506510.61</v>
      </c>
      <c r="E32" s="27">
        <v>100506510.61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25130632.5</v>
      </c>
      <c r="X32" s="17">
        <v>0</v>
      </c>
      <c r="Y32" s="17">
        <v>0</v>
      </c>
      <c r="Z32" s="17">
        <v>72326832.459999993</v>
      </c>
      <c r="AA32" s="17">
        <v>-72326832.459999993</v>
      </c>
      <c r="AB32" s="17">
        <f t="shared" si="3"/>
        <v>25.003984664750266</v>
      </c>
      <c r="AC32" s="17">
        <f t="shared" si="4"/>
        <v>25.003984664750266</v>
      </c>
      <c r="AD32" s="15">
        <v>0</v>
      </c>
      <c r="AE32" s="16">
        <v>0</v>
      </c>
      <c r="AF32" s="15">
        <v>0</v>
      </c>
      <c r="AG32" s="17">
        <v>72326832.459999993</v>
      </c>
      <c r="AH32" s="17">
        <f t="shared" si="5"/>
        <v>34.745932657701239</v>
      </c>
    </row>
    <row r="33" spans="1:34" outlineLevel="1">
      <c r="A33" s="14" t="s">
        <v>56</v>
      </c>
      <c r="B33" s="5" t="s">
        <v>2</v>
      </c>
      <c r="C33" s="5" t="s">
        <v>57</v>
      </c>
      <c r="D33" s="27">
        <v>836656650.20000005</v>
      </c>
      <c r="E33" s="27">
        <v>836656650.20000005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199309780.5</v>
      </c>
      <c r="X33" s="17">
        <v>0</v>
      </c>
      <c r="Y33" s="17">
        <v>0</v>
      </c>
      <c r="Z33" s="17">
        <v>143821295.53</v>
      </c>
      <c r="AA33" s="17">
        <v>-143821295.53</v>
      </c>
      <c r="AB33" s="17">
        <f t="shared" si="3"/>
        <v>23.822171311535701</v>
      </c>
      <c r="AC33" s="17">
        <f t="shared" si="4"/>
        <v>23.822171311535701</v>
      </c>
      <c r="AD33" s="15">
        <v>0</v>
      </c>
      <c r="AE33" s="16">
        <v>0</v>
      </c>
      <c r="AF33" s="15">
        <v>0</v>
      </c>
      <c r="AG33" s="17">
        <v>143821295.53</v>
      </c>
      <c r="AH33" s="17">
        <f t="shared" si="5"/>
        <v>138.58154994746624</v>
      </c>
    </row>
    <row r="34" spans="1:34" ht="31.5" outlineLevel="1">
      <c r="A34" s="14" t="s">
        <v>58</v>
      </c>
      <c r="B34" s="5" t="s">
        <v>2</v>
      </c>
      <c r="C34" s="5" t="s">
        <v>59</v>
      </c>
      <c r="D34" s="27">
        <v>44143049.920000002</v>
      </c>
      <c r="E34" s="27">
        <v>44143049.920000002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10560723.15</v>
      </c>
      <c r="X34" s="17">
        <v>0</v>
      </c>
      <c r="Y34" s="17">
        <v>0</v>
      </c>
      <c r="Z34" s="17">
        <v>9400449.1699999999</v>
      </c>
      <c r="AA34" s="17">
        <v>-9400449.1699999999</v>
      </c>
      <c r="AB34" s="17">
        <f t="shared" si="3"/>
        <v>23.923863822592892</v>
      </c>
      <c r="AC34" s="17">
        <f t="shared" si="4"/>
        <v>23.923863822592892</v>
      </c>
      <c r="AD34" s="15">
        <v>0</v>
      </c>
      <c r="AE34" s="16">
        <v>0</v>
      </c>
      <c r="AF34" s="15">
        <v>0</v>
      </c>
      <c r="AG34" s="17">
        <v>9400449.1699999999</v>
      </c>
      <c r="AH34" s="17">
        <f t="shared" si="5"/>
        <v>112.34275042625437</v>
      </c>
    </row>
    <row r="35" spans="1:34" ht="47.25" outlineLevel="1">
      <c r="A35" s="14" t="s">
        <v>60</v>
      </c>
      <c r="B35" s="5" t="s">
        <v>2</v>
      </c>
      <c r="C35" s="5" t="s">
        <v>61</v>
      </c>
      <c r="D35" s="27">
        <v>514000</v>
      </c>
      <c r="E35" s="27">
        <v>514000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91628</v>
      </c>
      <c r="X35" s="17">
        <v>0</v>
      </c>
      <c r="Y35" s="17">
        <v>0</v>
      </c>
      <c r="Z35" s="17">
        <v>13500</v>
      </c>
      <c r="AA35" s="17">
        <v>-13500</v>
      </c>
      <c r="AB35" s="17">
        <f t="shared" si="3"/>
        <v>17.826459143968869</v>
      </c>
      <c r="AC35" s="17">
        <f t="shared" si="4"/>
        <v>17.826459143968869</v>
      </c>
      <c r="AD35" s="15">
        <v>0</v>
      </c>
      <c r="AE35" s="16">
        <v>0</v>
      </c>
      <c r="AF35" s="15">
        <v>0</v>
      </c>
      <c r="AG35" s="17">
        <v>13500</v>
      </c>
      <c r="AH35" s="17">
        <f t="shared" si="5"/>
        <v>678.72592592592594</v>
      </c>
    </row>
    <row r="36" spans="1:34" outlineLevel="1">
      <c r="A36" s="14" t="s">
        <v>62</v>
      </c>
      <c r="B36" s="5" t="s">
        <v>2</v>
      </c>
      <c r="C36" s="5" t="s">
        <v>63</v>
      </c>
      <c r="D36" s="27">
        <v>1480000</v>
      </c>
      <c r="E36" s="27">
        <v>1480000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37842</v>
      </c>
      <c r="X36" s="17">
        <v>0</v>
      </c>
      <c r="Y36" s="17">
        <v>0</v>
      </c>
      <c r="Z36" s="17">
        <v>78984.47</v>
      </c>
      <c r="AA36" s="17">
        <v>-78984.47</v>
      </c>
      <c r="AB36" s="17">
        <f t="shared" si="3"/>
        <v>2.5568918918918921</v>
      </c>
      <c r="AC36" s="17">
        <f t="shared" si="4"/>
        <v>2.5568918918918921</v>
      </c>
      <c r="AD36" s="15">
        <v>0</v>
      </c>
      <c r="AE36" s="16">
        <v>0</v>
      </c>
      <c r="AF36" s="15">
        <v>0</v>
      </c>
      <c r="AG36" s="17">
        <v>78984.47</v>
      </c>
      <c r="AH36" s="17">
        <f t="shared" si="5"/>
        <v>47.910684214251233</v>
      </c>
    </row>
    <row r="37" spans="1:34" ht="31.5" outlineLevel="1">
      <c r="A37" s="14" t="s">
        <v>64</v>
      </c>
      <c r="B37" s="5" t="s">
        <v>2</v>
      </c>
      <c r="C37" s="5" t="s">
        <v>65</v>
      </c>
      <c r="D37" s="27">
        <v>31949642.27</v>
      </c>
      <c r="E37" s="27">
        <v>31949642.27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4124913.37</v>
      </c>
      <c r="X37" s="17">
        <v>0</v>
      </c>
      <c r="Y37" s="17">
        <v>0</v>
      </c>
      <c r="Z37" s="17">
        <v>4557489.1500000004</v>
      </c>
      <c r="AA37" s="17">
        <v>-4557489.1500000004</v>
      </c>
      <c r="AB37" s="17">
        <f t="shared" si="3"/>
        <v>12.910671534727014</v>
      </c>
      <c r="AC37" s="17">
        <f t="shared" si="4"/>
        <v>12.910671534727014</v>
      </c>
      <c r="AD37" s="15">
        <v>0</v>
      </c>
      <c r="AE37" s="16">
        <v>0</v>
      </c>
      <c r="AF37" s="15">
        <v>0</v>
      </c>
      <c r="AG37" s="17">
        <v>4557489.1500000004</v>
      </c>
      <c r="AH37" s="17">
        <f t="shared" si="5"/>
        <v>90.508462757393502</v>
      </c>
    </row>
    <row r="38" spans="1:34" s="11" customFormat="1" ht="31.5">
      <c r="A38" s="4" t="s">
        <v>66</v>
      </c>
      <c r="B38" s="12" t="s">
        <v>2</v>
      </c>
      <c r="C38" s="12" t="s">
        <v>67</v>
      </c>
      <c r="D38" s="26">
        <f t="shared" ref="D38" si="38">SUM(D39:D40)</f>
        <v>120553231.20999999</v>
      </c>
      <c r="E38" s="26">
        <f t="shared" ref="E38:W38" si="39">SUM(E39:E40)</f>
        <v>120553231.20999999</v>
      </c>
      <c r="F38" s="26">
        <f t="shared" si="39"/>
        <v>0</v>
      </c>
      <c r="G38" s="26">
        <f t="shared" si="39"/>
        <v>0</v>
      </c>
      <c r="H38" s="26">
        <f t="shared" si="39"/>
        <v>0</v>
      </c>
      <c r="I38" s="26">
        <f t="shared" si="39"/>
        <v>0</v>
      </c>
      <c r="J38" s="26">
        <f t="shared" si="39"/>
        <v>0</v>
      </c>
      <c r="K38" s="26">
        <f t="shared" si="39"/>
        <v>0</v>
      </c>
      <c r="L38" s="26">
        <f t="shared" si="39"/>
        <v>0</v>
      </c>
      <c r="M38" s="26">
        <f t="shared" si="39"/>
        <v>0</v>
      </c>
      <c r="N38" s="26">
        <f t="shared" si="39"/>
        <v>0</v>
      </c>
      <c r="O38" s="26">
        <f t="shared" si="39"/>
        <v>0</v>
      </c>
      <c r="P38" s="26">
        <f t="shared" si="39"/>
        <v>0</v>
      </c>
      <c r="Q38" s="26">
        <f t="shared" si="39"/>
        <v>0</v>
      </c>
      <c r="R38" s="26">
        <f t="shared" si="39"/>
        <v>0</v>
      </c>
      <c r="S38" s="26">
        <f t="shared" si="39"/>
        <v>0</v>
      </c>
      <c r="T38" s="26">
        <f t="shared" si="39"/>
        <v>0</v>
      </c>
      <c r="U38" s="26">
        <f t="shared" si="39"/>
        <v>0</v>
      </c>
      <c r="V38" s="26">
        <f t="shared" si="39"/>
        <v>0</v>
      </c>
      <c r="W38" s="26">
        <f t="shared" si="39"/>
        <v>30511150.379999999</v>
      </c>
      <c r="X38" s="20">
        <v>0</v>
      </c>
      <c r="Y38" s="20">
        <v>0</v>
      </c>
      <c r="Z38" s="20">
        <v>26082685.02</v>
      </c>
      <c r="AA38" s="20">
        <v>-26082685.02</v>
      </c>
      <c r="AB38" s="20">
        <f t="shared" si="3"/>
        <v>25.30927630371891</v>
      </c>
      <c r="AC38" s="20">
        <f t="shared" si="4"/>
        <v>25.30927630371891</v>
      </c>
      <c r="AD38" s="6">
        <v>0</v>
      </c>
      <c r="AE38" s="7">
        <v>0</v>
      </c>
      <c r="AF38" s="6">
        <v>0</v>
      </c>
      <c r="AG38" s="20">
        <f t="shared" ref="AG38" si="40">SUM(AG39:AG40)</f>
        <v>26082685.02</v>
      </c>
      <c r="AH38" s="20">
        <f t="shared" si="5"/>
        <v>116.97856396534438</v>
      </c>
    </row>
    <row r="39" spans="1:34" outlineLevel="1">
      <c r="A39" s="14" t="s">
        <v>68</v>
      </c>
      <c r="B39" s="5" t="s">
        <v>2</v>
      </c>
      <c r="C39" s="5" t="s">
        <v>69</v>
      </c>
      <c r="D39" s="27">
        <v>115737231.20999999</v>
      </c>
      <c r="E39" s="27">
        <v>115737231.20999999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29812679.899999999</v>
      </c>
      <c r="X39" s="17">
        <v>0</v>
      </c>
      <c r="Y39" s="17">
        <v>0</v>
      </c>
      <c r="Z39" s="17">
        <v>25226329.399999999</v>
      </c>
      <c r="AA39" s="17">
        <v>-25226329.399999999</v>
      </c>
      <c r="AB39" s="17">
        <f t="shared" si="3"/>
        <v>25.758936504974994</v>
      </c>
      <c r="AC39" s="17">
        <f t="shared" si="4"/>
        <v>25.758936504974994</v>
      </c>
      <c r="AD39" s="15">
        <v>0</v>
      </c>
      <c r="AE39" s="16">
        <v>0</v>
      </c>
      <c r="AF39" s="15">
        <v>0</v>
      </c>
      <c r="AG39" s="17">
        <v>25226329.399999999</v>
      </c>
      <c r="AH39" s="17">
        <f t="shared" si="5"/>
        <v>118.18080794584407</v>
      </c>
    </row>
    <row r="40" spans="1:34" ht="31.5" outlineLevel="1">
      <c r="A40" s="14" t="s">
        <v>70</v>
      </c>
      <c r="B40" s="5" t="s">
        <v>2</v>
      </c>
      <c r="C40" s="5" t="s">
        <v>71</v>
      </c>
      <c r="D40" s="27">
        <v>4816000</v>
      </c>
      <c r="E40" s="27">
        <v>4816000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698470.48</v>
      </c>
      <c r="X40" s="17">
        <v>0</v>
      </c>
      <c r="Y40" s="17">
        <v>0</v>
      </c>
      <c r="Z40" s="17">
        <v>856355.62</v>
      </c>
      <c r="AA40" s="17">
        <v>-856355.62</v>
      </c>
      <c r="AB40" s="17">
        <f t="shared" si="3"/>
        <v>14.503124584717607</v>
      </c>
      <c r="AC40" s="17">
        <f t="shared" si="4"/>
        <v>14.503124584717607</v>
      </c>
      <c r="AD40" s="15">
        <v>0</v>
      </c>
      <c r="AE40" s="16">
        <v>0</v>
      </c>
      <c r="AF40" s="15">
        <v>0</v>
      </c>
      <c r="AG40" s="17">
        <v>856355.62</v>
      </c>
      <c r="AH40" s="17">
        <f t="shared" si="5"/>
        <v>81.563133783135555</v>
      </c>
    </row>
    <row r="41" spans="1:34" s="11" customFormat="1">
      <c r="A41" s="4" t="s">
        <v>72</v>
      </c>
      <c r="B41" s="12" t="s">
        <v>2</v>
      </c>
      <c r="C41" s="12" t="s">
        <v>73</v>
      </c>
      <c r="D41" s="26">
        <f t="shared" ref="D41" si="41">SUM(D42:D45)</f>
        <v>270310935.68000001</v>
      </c>
      <c r="E41" s="26">
        <f t="shared" ref="E41:W41" si="42">SUM(E42:E45)</f>
        <v>270310935.68000001</v>
      </c>
      <c r="F41" s="26">
        <f t="shared" si="42"/>
        <v>0</v>
      </c>
      <c r="G41" s="26">
        <f t="shared" si="42"/>
        <v>0</v>
      </c>
      <c r="H41" s="26">
        <f t="shared" si="42"/>
        <v>0</v>
      </c>
      <c r="I41" s="26">
        <f t="shared" si="42"/>
        <v>0</v>
      </c>
      <c r="J41" s="26">
        <f t="shared" si="42"/>
        <v>0</v>
      </c>
      <c r="K41" s="26">
        <f t="shared" si="42"/>
        <v>0</v>
      </c>
      <c r="L41" s="26">
        <f t="shared" si="42"/>
        <v>0</v>
      </c>
      <c r="M41" s="26">
        <f t="shared" si="42"/>
        <v>0</v>
      </c>
      <c r="N41" s="26">
        <f t="shared" si="42"/>
        <v>0</v>
      </c>
      <c r="O41" s="26">
        <f t="shared" si="42"/>
        <v>0</v>
      </c>
      <c r="P41" s="26">
        <f t="shared" si="42"/>
        <v>0</v>
      </c>
      <c r="Q41" s="26">
        <f t="shared" si="42"/>
        <v>0</v>
      </c>
      <c r="R41" s="26">
        <f t="shared" si="42"/>
        <v>0</v>
      </c>
      <c r="S41" s="26">
        <f t="shared" si="42"/>
        <v>0</v>
      </c>
      <c r="T41" s="26">
        <f t="shared" si="42"/>
        <v>0</v>
      </c>
      <c r="U41" s="26">
        <f t="shared" si="42"/>
        <v>0</v>
      </c>
      <c r="V41" s="26">
        <f t="shared" si="42"/>
        <v>0</v>
      </c>
      <c r="W41" s="26">
        <f t="shared" si="42"/>
        <v>22723380.019999996</v>
      </c>
      <c r="X41" s="20">
        <v>0</v>
      </c>
      <c r="Y41" s="20">
        <v>0</v>
      </c>
      <c r="Z41" s="20">
        <v>14765232.25</v>
      </c>
      <c r="AA41" s="20">
        <v>-14765232.25</v>
      </c>
      <c r="AB41" s="20">
        <f t="shared" si="3"/>
        <v>8.4063857656504251</v>
      </c>
      <c r="AC41" s="20">
        <f t="shared" si="4"/>
        <v>8.4063857656504251</v>
      </c>
      <c r="AD41" s="6">
        <v>0</v>
      </c>
      <c r="AE41" s="7">
        <v>0</v>
      </c>
      <c r="AF41" s="6">
        <v>0</v>
      </c>
      <c r="AG41" s="20">
        <f t="shared" ref="AG41" si="43">SUM(AG42:AG45)</f>
        <v>14765232.25</v>
      </c>
      <c r="AH41" s="20">
        <f t="shared" si="5"/>
        <v>153.89788413250321</v>
      </c>
    </row>
    <row r="42" spans="1:34" outlineLevel="1">
      <c r="A42" s="14" t="s">
        <v>74</v>
      </c>
      <c r="B42" s="5" t="s">
        <v>2</v>
      </c>
      <c r="C42" s="5" t="s">
        <v>75</v>
      </c>
      <c r="D42" s="27">
        <v>5529000</v>
      </c>
      <c r="E42" s="27">
        <v>5529000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1385100.42</v>
      </c>
      <c r="X42" s="17">
        <v>0</v>
      </c>
      <c r="Y42" s="17">
        <v>0</v>
      </c>
      <c r="Z42" s="17">
        <v>835851.55</v>
      </c>
      <c r="AA42" s="17">
        <v>-835851.55</v>
      </c>
      <c r="AB42" s="17">
        <f t="shared" si="3"/>
        <v>25.051553988062942</v>
      </c>
      <c r="AC42" s="17">
        <f t="shared" si="4"/>
        <v>25.051553988062942</v>
      </c>
      <c r="AD42" s="15">
        <v>0</v>
      </c>
      <c r="AE42" s="16">
        <v>0</v>
      </c>
      <c r="AF42" s="15">
        <v>0</v>
      </c>
      <c r="AG42" s="17">
        <v>835851.55</v>
      </c>
      <c r="AH42" s="17">
        <f t="shared" si="5"/>
        <v>165.71129406890492</v>
      </c>
    </row>
    <row r="43" spans="1:34" ht="31.5" outlineLevel="1">
      <c r="A43" s="14" t="s">
        <v>76</v>
      </c>
      <c r="B43" s="5" t="s">
        <v>2</v>
      </c>
      <c r="C43" s="5" t="s">
        <v>77</v>
      </c>
      <c r="D43" s="27">
        <v>199748176.00999999</v>
      </c>
      <c r="E43" s="27">
        <v>199748176.00999999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3485117.61</v>
      </c>
      <c r="X43" s="17">
        <v>0</v>
      </c>
      <c r="Y43" s="17">
        <v>0</v>
      </c>
      <c r="Z43" s="17">
        <v>1037237.14</v>
      </c>
      <c r="AA43" s="17">
        <v>-1037237.14</v>
      </c>
      <c r="AB43" s="17">
        <f t="shared" si="3"/>
        <v>1.7447556616614734</v>
      </c>
      <c r="AC43" s="17">
        <f t="shared" si="4"/>
        <v>1.7447556616614734</v>
      </c>
      <c r="AD43" s="15">
        <v>0</v>
      </c>
      <c r="AE43" s="16">
        <v>0</v>
      </c>
      <c r="AF43" s="15">
        <v>0</v>
      </c>
      <c r="AG43" s="17">
        <v>1037237.14</v>
      </c>
      <c r="AH43" s="17">
        <f t="shared" si="5"/>
        <v>336.00007901761018</v>
      </c>
    </row>
    <row r="44" spans="1:34" outlineLevel="1">
      <c r="A44" s="14" t="s">
        <v>78</v>
      </c>
      <c r="B44" s="5" t="s">
        <v>2</v>
      </c>
      <c r="C44" s="5" t="s">
        <v>79</v>
      </c>
      <c r="D44" s="27">
        <v>64167100.490000002</v>
      </c>
      <c r="E44" s="27">
        <v>64167100.490000002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17853161.989999998</v>
      </c>
      <c r="X44" s="17">
        <v>0</v>
      </c>
      <c r="Y44" s="17">
        <v>0</v>
      </c>
      <c r="Z44" s="17">
        <v>12892143.560000001</v>
      </c>
      <c r="AA44" s="17">
        <v>-12892143.560000001</v>
      </c>
      <c r="AB44" s="17">
        <f t="shared" si="3"/>
        <v>27.822921487285047</v>
      </c>
      <c r="AC44" s="17">
        <f t="shared" si="4"/>
        <v>27.822921487285047</v>
      </c>
      <c r="AD44" s="15">
        <v>0</v>
      </c>
      <c r="AE44" s="16">
        <v>0</v>
      </c>
      <c r="AF44" s="15">
        <v>0</v>
      </c>
      <c r="AG44" s="17">
        <v>12892143.560000001</v>
      </c>
      <c r="AH44" s="17">
        <f t="shared" si="5"/>
        <v>138.48094311788751</v>
      </c>
    </row>
    <row r="45" spans="1:34" ht="31.5" outlineLevel="1">
      <c r="A45" s="14" t="s">
        <v>80</v>
      </c>
      <c r="B45" s="5" t="s">
        <v>2</v>
      </c>
      <c r="C45" s="5" t="s">
        <v>81</v>
      </c>
      <c r="D45" s="27">
        <v>866659.18</v>
      </c>
      <c r="E45" s="27">
        <v>866659.18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f t="shared" si="3"/>
        <v>0</v>
      </c>
      <c r="AC45" s="17">
        <f t="shared" si="4"/>
        <v>0</v>
      </c>
      <c r="AD45" s="15">
        <v>0</v>
      </c>
      <c r="AE45" s="16">
        <v>0</v>
      </c>
      <c r="AF45" s="15">
        <v>0</v>
      </c>
      <c r="AG45" s="17">
        <v>0</v>
      </c>
      <c r="AH45" s="17" t="str">
        <f t="shared" si="5"/>
        <v>--</v>
      </c>
    </row>
    <row r="46" spans="1:34" s="11" customFormat="1" ht="31.5">
      <c r="A46" s="4" t="s">
        <v>82</v>
      </c>
      <c r="B46" s="12" t="s">
        <v>2</v>
      </c>
      <c r="C46" s="12" t="s">
        <v>83</v>
      </c>
      <c r="D46" s="26">
        <f t="shared" ref="D46" si="44">SUM(D47:D48)</f>
        <v>25544299.02</v>
      </c>
      <c r="E46" s="26">
        <f t="shared" ref="E46:AA46" si="45">SUM(E47:E48)</f>
        <v>25544299.02</v>
      </c>
      <c r="F46" s="26">
        <f t="shared" si="45"/>
        <v>0</v>
      </c>
      <c r="G46" s="26">
        <f t="shared" si="45"/>
        <v>0</v>
      </c>
      <c r="H46" s="26">
        <f t="shared" si="45"/>
        <v>0</v>
      </c>
      <c r="I46" s="26">
        <f t="shared" si="45"/>
        <v>0</v>
      </c>
      <c r="J46" s="26">
        <f t="shared" si="45"/>
        <v>0</v>
      </c>
      <c r="K46" s="26">
        <f t="shared" si="45"/>
        <v>0</v>
      </c>
      <c r="L46" s="26">
        <f t="shared" si="45"/>
        <v>0</v>
      </c>
      <c r="M46" s="26">
        <f t="shared" si="45"/>
        <v>0</v>
      </c>
      <c r="N46" s="26">
        <f t="shared" si="45"/>
        <v>0</v>
      </c>
      <c r="O46" s="26">
        <f t="shared" si="45"/>
        <v>0</v>
      </c>
      <c r="P46" s="26">
        <f t="shared" si="45"/>
        <v>0</v>
      </c>
      <c r="Q46" s="26">
        <f t="shared" si="45"/>
        <v>0</v>
      </c>
      <c r="R46" s="26">
        <f t="shared" si="45"/>
        <v>0</v>
      </c>
      <c r="S46" s="26">
        <f t="shared" si="45"/>
        <v>0</v>
      </c>
      <c r="T46" s="26">
        <f t="shared" si="45"/>
        <v>0</v>
      </c>
      <c r="U46" s="26">
        <f t="shared" si="45"/>
        <v>0</v>
      </c>
      <c r="V46" s="26">
        <f t="shared" si="45"/>
        <v>0</v>
      </c>
      <c r="W46" s="26">
        <f t="shared" si="45"/>
        <v>6104282.5</v>
      </c>
      <c r="X46" s="20">
        <f t="shared" si="45"/>
        <v>0</v>
      </c>
      <c r="Y46" s="20">
        <f t="shared" si="45"/>
        <v>0</v>
      </c>
      <c r="Z46" s="20">
        <f t="shared" si="45"/>
        <v>5421685.7699999996</v>
      </c>
      <c r="AA46" s="20">
        <f t="shared" si="45"/>
        <v>-5421685.7699999996</v>
      </c>
      <c r="AB46" s="20">
        <f t="shared" si="3"/>
        <v>23.896848745861572</v>
      </c>
      <c r="AC46" s="20">
        <f t="shared" si="4"/>
        <v>23.896848745861572</v>
      </c>
      <c r="AD46" s="6">
        <v>0</v>
      </c>
      <c r="AE46" s="7">
        <v>0</v>
      </c>
      <c r="AF46" s="6">
        <v>0</v>
      </c>
      <c r="AG46" s="20">
        <f t="shared" ref="AG46" si="46">SUM(AG47:AG48)</f>
        <v>5421685.7699999996</v>
      </c>
      <c r="AH46" s="20">
        <f t="shared" si="5"/>
        <v>112.59011973318403</v>
      </c>
    </row>
    <row r="47" spans="1:34" outlineLevel="1">
      <c r="A47" s="14" t="s">
        <v>84</v>
      </c>
      <c r="B47" s="5" t="s">
        <v>2</v>
      </c>
      <c r="C47" s="5" t="s">
        <v>85</v>
      </c>
      <c r="D47" s="27">
        <v>800855.07</v>
      </c>
      <c r="E47" s="27">
        <v>800855.07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11200</v>
      </c>
      <c r="X47" s="17">
        <v>0</v>
      </c>
      <c r="Y47" s="17">
        <v>0</v>
      </c>
      <c r="Z47" s="17">
        <v>96685.77</v>
      </c>
      <c r="AA47" s="17">
        <v>-96685.77</v>
      </c>
      <c r="AB47" s="17">
        <f t="shared" si="3"/>
        <v>1.398505225171391</v>
      </c>
      <c r="AC47" s="17">
        <f t="shared" si="4"/>
        <v>1.398505225171391</v>
      </c>
      <c r="AD47" s="15">
        <v>0</v>
      </c>
      <c r="AE47" s="16">
        <v>0</v>
      </c>
      <c r="AF47" s="15">
        <v>0</v>
      </c>
      <c r="AG47" s="17">
        <v>96685.77</v>
      </c>
      <c r="AH47" s="17">
        <f t="shared" si="5"/>
        <v>11.58391767475193</v>
      </c>
    </row>
    <row r="48" spans="1:34" outlineLevel="1">
      <c r="A48" s="14" t="s">
        <v>86</v>
      </c>
      <c r="B48" s="5" t="s">
        <v>2</v>
      </c>
      <c r="C48" s="5" t="s">
        <v>87</v>
      </c>
      <c r="D48" s="27">
        <v>24743443.949999999</v>
      </c>
      <c r="E48" s="27">
        <v>24743443.949999999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6093082.5</v>
      </c>
      <c r="X48" s="17">
        <v>0</v>
      </c>
      <c r="Y48" s="17">
        <v>0</v>
      </c>
      <c r="Z48" s="17">
        <v>5325000</v>
      </c>
      <c r="AA48" s="17">
        <v>-5325000</v>
      </c>
      <c r="AB48" s="17">
        <f t="shared" si="3"/>
        <v>24.625038100243923</v>
      </c>
      <c r="AC48" s="17">
        <f t="shared" si="4"/>
        <v>24.625038100243923</v>
      </c>
      <c r="AD48" s="15">
        <v>0</v>
      </c>
      <c r="AE48" s="16">
        <v>0</v>
      </c>
      <c r="AF48" s="15">
        <v>0</v>
      </c>
      <c r="AG48" s="17">
        <v>5325000</v>
      </c>
      <c r="AH48" s="17">
        <f t="shared" si="5"/>
        <v>114.42408450704224</v>
      </c>
    </row>
    <row r="49" spans="1:34" s="11" customFormat="1" ht="31.5">
      <c r="A49" s="4" t="s">
        <v>88</v>
      </c>
      <c r="B49" s="12" t="s">
        <v>2</v>
      </c>
      <c r="C49" s="12" t="s">
        <v>89</v>
      </c>
      <c r="D49" s="26">
        <f t="shared" ref="D49:AA49" si="47">D50</f>
        <v>9880000</v>
      </c>
      <c r="E49" s="26">
        <f t="shared" si="47"/>
        <v>9880000</v>
      </c>
      <c r="F49" s="26">
        <f t="shared" si="47"/>
        <v>0</v>
      </c>
      <c r="G49" s="26">
        <f t="shared" si="47"/>
        <v>0</v>
      </c>
      <c r="H49" s="26">
        <f t="shared" si="47"/>
        <v>0</v>
      </c>
      <c r="I49" s="26">
        <f t="shared" si="47"/>
        <v>0</v>
      </c>
      <c r="J49" s="26">
        <f t="shared" si="47"/>
        <v>0</v>
      </c>
      <c r="K49" s="26">
        <f t="shared" si="47"/>
        <v>0</v>
      </c>
      <c r="L49" s="26">
        <f t="shared" si="47"/>
        <v>0</v>
      </c>
      <c r="M49" s="26">
        <f t="shared" si="47"/>
        <v>0</v>
      </c>
      <c r="N49" s="26">
        <f t="shared" si="47"/>
        <v>0</v>
      </c>
      <c r="O49" s="26">
        <f t="shared" si="47"/>
        <v>0</v>
      </c>
      <c r="P49" s="26">
        <f t="shared" si="47"/>
        <v>0</v>
      </c>
      <c r="Q49" s="26">
        <f t="shared" si="47"/>
        <v>0</v>
      </c>
      <c r="R49" s="26">
        <f t="shared" si="47"/>
        <v>0</v>
      </c>
      <c r="S49" s="26">
        <f t="shared" si="47"/>
        <v>0</v>
      </c>
      <c r="T49" s="26">
        <f t="shared" si="47"/>
        <v>0</v>
      </c>
      <c r="U49" s="26">
        <f t="shared" si="47"/>
        <v>0</v>
      </c>
      <c r="V49" s="26">
        <f t="shared" si="47"/>
        <v>0</v>
      </c>
      <c r="W49" s="26">
        <f t="shared" si="47"/>
        <v>2050000</v>
      </c>
      <c r="X49" s="20">
        <f t="shared" si="47"/>
        <v>0</v>
      </c>
      <c r="Y49" s="20">
        <f t="shared" si="47"/>
        <v>0</v>
      </c>
      <c r="Z49" s="20">
        <f t="shared" si="47"/>
        <v>2300000</v>
      </c>
      <c r="AA49" s="20">
        <f t="shared" si="47"/>
        <v>-2300000</v>
      </c>
      <c r="AB49" s="20">
        <f t="shared" si="3"/>
        <v>20.748987854251013</v>
      </c>
      <c r="AC49" s="20">
        <f t="shared" si="4"/>
        <v>20.748987854251013</v>
      </c>
      <c r="AD49" s="6">
        <v>0</v>
      </c>
      <c r="AE49" s="7">
        <v>0</v>
      </c>
      <c r="AF49" s="6">
        <v>0</v>
      </c>
      <c r="AG49" s="20">
        <f t="shared" ref="AG49" si="48">AG50</f>
        <v>2300000</v>
      </c>
      <c r="AH49" s="20">
        <f t="shared" si="5"/>
        <v>89.130434782608688</v>
      </c>
    </row>
    <row r="50" spans="1:34" ht="31.5" outlineLevel="1">
      <c r="A50" s="14" t="s">
        <v>90</v>
      </c>
      <c r="B50" s="5" t="s">
        <v>2</v>
      </c>
      <c r="C50" s="5" t="s">
        <v>91</v>
      </c>
      <c r="D50" s="27">
        <v>9880000</v>
      </c>
      <c r="E50" s="27">
        <v>9880000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2050000</v>
      </c>
      <c r="X50" s="17">
        <v>0</v>
      </c>
      <c r="Y50" s="17">
        <v>0</v>
      </c>
      <c r="Z50" s="17">
        <v>2300000</v>
      </c>
      <c r="AA50" s="17">
        <v>-2300000</v>
      </c>
      <c r="AB50" s="17">
        <f t="shared" si="3"/>
        <v>20.748987854251013</v>
      </c>
      <c r="AC50" s="17">
        <f t="shared" si="4"/>
        <v>20.748987854251013</v>
      </c>
      <c r="AD50" s="15">
        <v>0</v>
      </c>
      <c r="AE50" s="16">
        <v>0</v>
      </c>
      <c r="AF50" s="15">
        <v>0</v>
      </c>
      <c r="AG50" s="17">
        <v>2300000</v>
      </c>
      <c r="AH50" s="17">
        <f t="shared" si="5"/>
        <v>89.130434782608688</v>
      </c>
    </row>
    <row r="51" spans="1:34" s="11" customFormat="1" ht="27" customHeight="1">
      <c r="A51" s="21" t="s">
        <v>92</v>
      </c>
      <c r="B51" s="22"/>
      <c r="C51" s="22"/>
      <c r="D51" s="28">
        <f>D6+D14+D17+D24+D29+D31+D38+D41+D46+D49</f>
        <v>2125318848.6700001</v>
      </c>
      <c r="E51" s="28">
        <f>E6+E14+E17+E24+E29+E31+E38+E41+E46+E49</f>
        <v>2125318848.6700001</v>
      </c>
      <c r="F51" s="28">
        <f t="shared" ref="F51:V51" si="49">F6+F14+F17+F24+F29+F31+F38+F41+F46+F49</f>
        <v>0</v>
      </c>
      <c r="G51" s="28">
        <f t="shared" si="49"/>
        <v>0</v>
      </c>
      <c r="H51" s="28">
        <f t="shared" si="49"/>
        <v>0</v>
      </c>
      <c r="I51" s="28">
        <f t="shared" si="49"/>
        <v>0</v>
      </c>
      <c r="J51" s="28">
        <f t="shared" si="49"/>
        <v>0</v>
      </c>
      <c r="K51" s="28">
        <f t="shared" si="49"/>
        <v>0</v>
      </c>
      <c r="L51" s="28">
        <f t="shared" si="49"/>
        <v>0</v>
      </c>
      <c r="M51" s="28">
        <f t="shared" si="49"/>
        <v>0</v>
      </c>
      <c r="N51" s="28">
        <f t="shared" si="49"/>
        <v>0</v>
      </c>
      <c r="O51" s="28">
        <f t="shared" si="49"/>
        <v>0</v>
      </c>
      <c r="P51" s="28">
        <f t="shared" si="49"/>
        <v>0</v>
      </c>
      <c r="Q51" s="28">
        <f t="shared" si="49"/>
        <v>0</v>
      </c>
      <c r="R51" s="28">
        <f t="shared" si="49"/>
        <v>0</v>
      </c>
      <c r="S51" s="28">
        <f t="shared" si="49"/>
        <v>0</v>
      </c>
      <c r="T51" s="28">
        <f t="shared" si="49"/>
        <v>0</v>
      </c>
      <c r="U51" s="28">
        <f t="shared" si="49"/>
        <v>0</v>
      </c>
      <c r="V51" s="28">
        <f t="shared" si="49"/>
        <v>0</v>
      </c>
      <c r="W51" s="28">
        <f>W6+W14+W17+W24+W29+W31+W38+W41+W46+W49</f>
        <v>411078940.48000002</v>
      </c>
      <c r="X51" s="23">
        <v>0</v>
      </c>
      <c r="Y51" s="23">
        <v>0</v>
      </c>
      <c r="Z51" s="23">
        <v>363443771.17000002</v>
      </c>
      <c r="AA51" s="23">
        <v>-363443771.17000002</v>
      </c>
      <c r="AB51" s="23">
        <f t="shared" si="3"/>
        <v>19.341989120232405</v>
      </c>
      <c r="AC51" s="23">
        <f>W51/E51*100</f>
        <v>19.341989120232405</v>
      </c>
      <c r="AD51" s="8">
        <v>0</v>
      </c>
      <c r="AE51" s="9">
        <v>0</v>
      </c>
      <c r="AF51" s="8">
        <v>0</v>
      </c>
      <c r="AG51" s="20">
        <f>AG6+AG14+AG17+AG24+AG29+AG31+AG38+AG41+AG46+AG49</f>
        <v>363443771.16999996</v>
      </c>
      <c r="AH51" s="23">
        <f t="shared" si="5"/>
        <v>113.10661320639852</v>
      </c>
    </row>
    <row r="52" spans="1:34" ht="12.75" customHeight="1">
      <c r="A52" s="2"/>
      <c r="B52" s="2"/>
      <c r="C52" s="2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 t="s">
        <v>0</v>
      </c>
      <c r="Q52" s="29"/>
      <c r="R52" s="29"/>
      <c r="S52" s="29"/>
      <c r="T52" s="29"/>
      <c r="U52" s="29"/>
      <c r="V52" s="29" t="s">
        <v>0</v>
      </c>
      <c r="W52" s="29"/>
      <c r="X52" s="2"/>
      <c r="Y52" s="2"/>
      <c r="Z52" s="2" t="s">
        <v>0</v>
      </c>
      <c r="AA52" s="2"/>
      <c r="AB52" s="2"/>
      <c r="AC52" s="2"/>
      <c r="AD52" s="2"/>
      <c r="AE52" s="2"/>
      <c r="AF52" s="2"/>
      <c r="AG52" s="2"/>
      <c r="AH52" s="2"/>
    </row>
    <row r="53" spans="1:3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0"/>
      <c r="X53" s="10"/>
      <c r="Y53" s="10"/>
      <c r="Z53" s="10"/>
      <c r="AA53" s="10"/>
      <c r="AB53" s="10"/>
      <c r="AC53" s="10"/>
      <c r="AD53" s="10"/>
      <c r="AE53" s="10"/>
      <c r="AF53" s="10"/>
      <c r="AG53" s="2"/>
      <c r="AH53" s="2"/>
    </row>
  </sheetData>
  <mergeCells count="34">
    <mergeCell ref="A53:V53"/>
    <mergeCell ref="X4:X5"/>
    <mergeCell ref="Y4:Y5"/>
    <mergeCell ref="AA4:AA5"/>
    <mergeCell ref="AB4:AB5"/>
    <mergeCell ref="R4:R5"/>
    <mergeCell ref="S4:S5"/>
    <mergeCell ref="T4:T5"/>
    <mergeCell ref="U4:U5"/>
    <mergeCell ref="W4:W5"/>
    <mergeCell ref="L4:L5"/>
    <mergeCell ref="M4:M5"/>
    <mergeCell ref="J4:J5"/>
    <mergeCell ref="K4:K5"/>
    <mergeCell ref="A1:AH1"/>
    <mergeCell ref="AD4:AD5"/>
    <mergeCell ref="AE4:AE5"/>
    <mergeCell ref="AF4:AF5"/>
    <mergeCell ref="AC4:AC5"/>
    <mergeCell ref="F4:F5"/>
    <mergeCell ref="A2:AD2"/>
    <mergeCell ref="AG4:AG5"/>
    <mergeCell ref="AH4:AH5"/>
    <mergeCell ref="A4:A5"/>
    <mergeCell ref="B4:B5"/>
    <mergeCell ref="C4:C5"/>
    <mergeCell ref="D4:D5"/>
    <mergeCell ref="E4:E5"/>
    <mergeCell ref="N4:N5"/>
    <mergeCell ref="O4:O5"/>
    <mergeCell ref="Q4:Q5"/>
    <mergeCell ref="G4:G5"/>
    <mergeCell ref="H4:H5"/>
    <mergeCell ref="I4:I5"/>
  </mergeCells>
  <pageMargins left="0.59055118110236227" right="0.59055118110236227" top="0.59055118110236227" bottom="0.59055118110236227" header="0.39370078740157483" footer="0.39370078740157483"/>
  <pageSetup paperSize="9" scale="64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ANAL_ISP_BUDG&lt;/Code&gt;&#10;  &lt;ObjectCode&gt;SQUERY_ANAL_ISP_BUDG&lt;/ObjectCode&gt;&#10;  &lt;DocName&gt;Бюджет по разд(Аналитический отчет по исполнению бюджета с произвольной группировкой)&lt;/DocName&gt;&#10;  &lt;VariantName&gt;Бюджет по разд&lt;/VariantName&gt;&#10;  &lt;VariantLink&gt;52814652&lt;/VariantLink&gt;&#10;  &lt;ReportCode&gt;46404A975FCF49A1AF161DFD0F37BE&lt;/ReportCode&gt;&#10;  &lt;SvodReportLink xsi:nil=&quot;true&quot; /&gt;&#10;  &lt;ReportLink&gt;19811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4F98F18-51B0-4D19-9853-1CA3A5CC4C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Пшоняк Светлана Ивановна</dc:creator>
  <cp:lastModifiedBy>Pshonyak</cp:lastModifiedBy>
  <cp:lastPrinted>2025-04-16T05:27:37Z</cp:lastPrinted>
  <dcterms:created xsi:type="dcterms:W3CDTF">2024-07-01T23:55:16Z</dcterms:created>
  <dcterms:modified xsi:type="dcterms:W3CDTF">2025-04-16T05:28:14Z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 по разд(Аналитический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Бюджет по разд(4).xlsx</vt:lpwstr>
  </property>
  <property fmtid="{D5CDD505-2E9C-101B-9397-08002B2CF9AE}" pid="4" name="Версия клиента">
    <vt:lpwstr>23.2.49.5060 (.NET 4.7.2)</vt:lpwstr>
  </property>
  <property fmtid="{D5CDD505-2E9C-101B-9397-08002B2CF9AE}" pid="5" name="Версия базы">
    <vt:lpwstr>23.2.3582.28823260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192.168.1.245</vt:lpwstr>
  </property>
  <property fmtid="{D5CDD505-2E9C-101B-9397-08002B2CF9AE}" pid="8" name="База">
    <vt:lpwstr>budget_ks_2024</vt:lpwstr>
  </property>
  <property fmtid="{D5CDD505-2E9C-101B-9397-08002B2CF9AE}" pid="9" name="Пользователь">
    <vt:lpwstr>admin1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