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83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'Лист1'!$3:$4</definedName>
  </definedNames>
  <calcPr fullCalcOnLoad="1"/>
</workbook>
</file>

<file path=xl/sharedStrings.xml><?xml version="1.0" encoding="utf-8"?>
<sst xmlns="http://schemas.openxmlformats.org/spreadsheetml/2006/main" count="136" uniqueCount="58">
  <si>
    <t>№п/п</t>
  </si>
  <si>
    <t xml:space="preserve">Наименование муниципальной услуги (работы) </t>
  </si>
  <si>
    <t>Наименование показателя</t>
  </si>
  <si>
    <t>Единица
измерения</t>
  </si>
  <si>
    <t>Факт 2019 год</t>
  </si>
  <si>
    <t>Сведения о планируемых объемах оказания муниципальных услуг (работ) муниципальными учреждениями Партизанского городского округа, 
а также о планируемых объемах их финансового обеспечения</t>
  </si>
  <si>
    <t xml:space="preserve">1. </t>
  </si>
  <si>
    <t>2.</t>
  </si>
  <si>
    <t>3.</t>
  </si>
  <si>
    <t>4.</t>
  </si>
  <si>
    <t>5.</t>
  </si>
  <si>
    <t>6.</t>
  </si>
  <si>
    <t>Присмотр и уход детей инвалидов</t>
  </si>
  <si>
    <t>Присмотр и уход для физического лица 
за исключением льготной категории</t>
  </si>
  <si>
    <t xml:space="preserve">Присмотр и уход детей с туберкулезной
 интоксикацией </t>
  </si>
  <si>
    <t xml:space="preserve">Присмотр и уход детей-сирот и детей,
 оставшихся без попечения родителей </t>
  </si>
  <si>
    <t xml:space="preserve">Реализация основных общеобразовательных 
программ(1-3 года) групп полного дня </t>
  </si>
  <si>
    <t xml:space="preserve">Реализация основных общеобразовательных 
программ (3-8 лет) групп полного дня </t>
  </si>
  <si>
    <t>Количество детей</t>
  </si>
  <si>
    <t>Объем средств на финансовое
 обеспечение оказания
 соответствующей
 муниципальной услуги
 (выполнение работы)</t>
  </si>
  <si>
    <t>рубль</t>
  </si>
  <si>
    <t>7.</t>
  </si>
  <si>
    <t>8.</t>
  </si>
  <si>
    <t>9.</t>
  </si>
  <si>
    <t>10.</t>
  </si>
  <si>
    <t>Реализация основных общеобразовательных
программ начального общего образования</t>
  </si>
  <si>
    <t xml:space="preserve">Реализация основных общеобразовательных
программ основного  общего образования </t>
  </si>
  <si>
    <t xml:space="preserve">Реализация основных общеобразовательных
программ среднего  общего образования </t>
  </si>
  <si>
    <t>Организация отдыха детей в каникулярное 
время в пришкольных лагерях</t>
  </si>
  <si>
    <t>Количество учеников</t>
  </si>
  <si>
    <t>чел.</t>
  </si>
  <si>
    <t>человек</t>
  </si>
  <si>
    <t>11.</t>
  </si>
  <si>
    <t>Реализация дополнительных общеразвивающих
 программ</t>
  </si>
  <si>
    <t>Количество человеко-часов</t>
  </si>
  <si>
    <t>человеко-часы</t>
  </si>
  <si>
    <t xml:space="preserve">Управление образования администрации Партизанского городского округа </t>
  </si>
  <si>
    <t xml:space="preserve">Итого объем финансового обеспечения муниципальных услуг
 по Управлению образования администрации Партизанского городского округа </t>
  </si>
  <si>
    <t xml:space="preserve">Отдел культуры администрации Партизанского городского округа </t>
  </si>
  <si>
    <t>1.</t>
  </si>
  <si>
    <t>Библиотечное, библиографическое и информационное обслуживание пользователей библиотек (вне стационара)</t>
  </si>
  <si>
    <t>Формирование, учет, обеспечение физического сохранения библиотечных фондов</t>
  </si>
  <si>
    <t>Комплектование книжных фондов общедоступных библиотек</t>
  </si>
  <si>
    <t>Библиотечное, библиографическое и 
информационное обслуживание пользователей библиотек (в стационарных условиях)</t>
  </si>
  <si>
    <t>единиц</t>
  </si>
  <si>
    <t>Организация деятельности клубных формирований и формирование самодеятельности народного творчества</t>
  </si>
  <si>
    <t>Организация и проведение мероприятий</t>
  </si>
  <si>
    <t>Реализация дополнительных общеобразовательных предпрофессиональных программ программ</t>
  </si>
  <si>
    <t xml:space="preserve">Реализация дополнительных общеобразовательных общеразвивающих программ программ </t>
  </si>
  <si>
    <t xml:space="preserve">Итого объем финансового обеспечения муниципальных услуг (выполнение работ)
 по отделу культуры администрации Партизанского городского округа </t>
  </si>
  <si>
    <t xml:space="preserve">оценка 2020 год </t>
  </si>
  <si>
    <t>Прогноз 2021год</t>
  </si>
  <si>
    <t>Прогноз 2022год</t>
  </si>
  <si>
    <t>Прогноз 2023год</t>
  </si>
  <si>
    <t>Сравнение 2021 с 2019</t>
  </si>
  <si>
    <t>Сравнение 2021 с 2020</t>
  </si>
  <si>
    <t>отклонение</t>
  </si>
  <si>
    <t>%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</si>
</sst>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\ _₽_-;\-* #,##0\ _₽_-;_-* &quot;-&quot;??\ _₽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164" fontId="37" fillId="0" borderId="10" xfId="58" applyNumberFormat="1" applyFont="1" applyBorder="1" applyAlignment="1">
      <alignment horizontal="center"/>
    </xf>
    <xf numFmtId="43" fontId="37" fillId="0" borderId="10" xfId="58" applyFont="1" applyBorder="1" applyAlignment="1">
      <alignment horizontal="center"/>
    </xf>
    <xf numFmtId="164" fontId="37" fillId="0" borderId="10" xfId="0" applyNumberFormat="1" applyFont="1" applyBorder="1" applyAlignment="1">
      <alignment horizontal="center"/>
    </xf>
    <xf numFmtId="43" fontId="37" fillId="0" borderId="10" xfId="58" applyNumberFormat="1" applyFont="1" applyBorder="1" applyAlignment="1">
      <alignment horizontal="center"/>
    </xf>
    <xf numFmtId="2" fontId="37" fillId="0" borderId="10" xfId="0" applyNumberFormat="1" applyFont="1" applyBorder="1" applyAlignment="1">
      <alignment horizontal="center"/>
    </xf>
    <xf numFmtId="43" fontId="37" fillId="0" borderId="10" xfId="0" applyNumberFormat="1" applyFont="1" applyBorder="1" applyAlignment="1">
      <alignment horizontal="center"/>
    </xf>
    <xf numFmtId="0" fontId="38" fillId="0" borderId="10" xfId="0" applyFont="1" applyBorder="1" applyAlignment="1">
      <alignment horizontal="center"/>
    </xf>
    <xf numFmtId="164" fontId="37" fillId="0" borderId="10" xfId="58" applyNumberFormat="1" applyFont="1" applyBorder="1" applyAlignment="1">
      <alignment horizontal="center" wrapText="1"/>
    </xf>
    <xf numFmtId="43" fontId="37" fillId="0" borderId="10" xfId="58" applyFont="1" applyBorder="1" applyAlignment="1">
      <alignment horizontal="center" wrapText="1"/>
    </xf>
    <xf numFmtId="43" fontId="38" fillId="0" borderId="10" xfId="0" applyNumberFormat="1" applyFont="1" applyBorder="1" applyAlignment="1">
      <alignment horizontal="center"/>
    </xf>
    <xf numFmtId="0" fontId="37" fillId="0" borderId="11" xfId="0" applyFont="1" applyBorder="1" applyAlignment="1">
      <alignment horizontal="center" wrapText="1"/>
    </xf>
    <xf numFmtId="0" fontId="37" fillId="0" borderId="10" xfId="0" applyFont="1" applyBorder="1" applyAlignment="1">
      <alignment horizontal="center"/>
    </xf>
    <xf numFmtId="0" fontId="37" fillId="0" borderId="10" xfId="0" applyFont="1" applyBorder="1" applyAlignment="1">
      <alignment horizontal="center" wrapText="1"/>
    </xf>
    <xf numFmtId="0" fontId="37" fillId="0" borderId="10" xfId="0" applyFont="1" applyBorder="1" applyAlignment="1">
      <alignment/>
    </xf>
    <xf numFmtId="0" fontId="37" fillId="0" borderId="10" xfId="0" applyFont="1" applyBorder="1" applyAlignment="1">
      <alignment horizontal="center" wrapText="1"/>
    </xf>
    <xf numFmtId="0" fontId="37" fillId="0" borderId="10" xfId="0" applyFont="1" applyBorder="1" applyAlignment="1">
      <alignment horizontal="center"/>
    </xf>
    <xf numFmtId="0" fontId="37" fillId="0" borderId="10" xfId="0" applyFont="1" applyBorder="1" applyAlignment="1">
      <alignment/>
    </xf>
    <xf numFmtId="0" fontId="37" fillId="0" borderId="10" xfId="0" applyFont="1" applyBorder="1" applyAlignment="1">
      <alignment wrapText="1"/>
    </xf>
    <xf numFmtId="0" fontId="37" fillId="0" borderId="11" xfId="0" applyFont="1" applyBorder="1" applyAlignment="1">
      <alignment horizontal="center" wrapText="1"/>
    </xf>
    <xf numFmtId="0" fontId="37" fillId="0" borderId="12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0" fontId="37" fillId="0" borderId="14" xfId="0" applyFont="1" applyBorder="1" applyAlignment="1">
      <alignment horizontal="center"/>
    </xf>
    <xf numFmtId="0" fontId="37" fillId="0" borderId="15" xfId="0" applyFont="1" applyBorder="1" applyAlignment="1">
      <alignment horizontal="center"/>
    </xf>
    <xf numFmtId="0" fontId="37" fillId="0" borderId="11" xfId="0" applyFont="1" applyBorder="1" applyAlignment="1">
      <alignment horizontal="center"/>
    </xf>
    <xf numFmtId="0" fontId="37" fillId="0" borderId="0" xfId="0" applyFont="1" applyAlignment="1">
      <alignment/>
    </xf>
    <xf numFmtId="0" fontId="38" fillId="0" borderId="10" xfId="0" applyFont="1" applyBorder="1" applyAlignment="1">
      <alignment horizontal="center" wrapText="1"/>
    </xf>
    <xf numFmtId="0" fontId="38" fillId="0" borderId="10" xfId="0" applyFont="1" applyBorder="1" applyAlignment="1">
      <alignment horizontal="center"/>
    </xf>
    <xf numFmtId="0" fontId="38" fillId="0" borderId="0" xfId="0" applyFont="1" applyAlignment="1">
      <alignment/>
    </xf>
    <xf numFmtId="0" fontId="38" fillId="0" borderId="11" xfId="0" applyFont="1" applyBorder="1" applyAlignment="1">
      <alignment horizontal="center"/>
    </xf>
    <xf numFmtId="0" fontId="39" fillId="0" borderId="0" xfId="0" applyFont="1" applyAlignment="1">
      <alignment horizontal="center" wrapText="1"/>
    </xf>
    <xf numFmtId="0" fontId="39" fillId="0" borderId="0" xfId="0" applyFont="1" applyAlignment="1">
      <alignment horizontal="center"/>
    </xf>
    <xf numFmtId="164" fontId="38" fillId="0" borderId="10" xfId="58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8"/>
  <sheetViews>
    <sheetView tabSelected="1" zoomScale="90" zoomScaleNormal="90" zoomScalePageLayoutView="0" workbookViewId="0" topLeftCell="A1">
      <pane xSplit="2" ySplit="5" topLeftCell="D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H7" sqref="H7"/>
    </sheetView>
  </sheetViews>
  <sheetFormatPr defaultColWidth="9.140625" defaultRowHeight="15"/>
  <cols>
    <col min="1" max="1" width="9.140625" style="25" customWidth="1"/>
    <col min="2" max="2" width="41.421875" style="25" customWidth="1"/>
    <col min="3" max="3" width="28.8515625" style="25" customWidth="1"/>
    <col min="4" max="4" width="14.421875" style="25" customWidth="1"/>
    <col min="5" max="5" width="18.00390625" style="25" customWidth="1"/>
    <col min="6" max="6" width="18.57421875" style="25" customWidth="1"/>
    <col min="7" max="11" width="17.8515625" style="25" customWidth="1"/>
    <col min="12" max="12" width="17.421875" style="25" customWidth="1"/>
    <col min="13" max="13" width="20.28125" style="25" customWidth="1"/>
    <col min="14" max="16384" width="9.140625" style="25" customWidth="1"/>
  </cols>
  <sheetData>
    <row r="1" spans="1:13" ht="47.25" customHeight="1">
      <c r="A1" s="30" t="s">
        <v>5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3" spans="1:13" ht="60" customHeight="1">
      <c r="A3" s="17" t="s">
        <v>0</v>
      </c>
      <c r="B3" s="17" t="s">
        <v>1</v>
      </c>
      <c r="C3" s="17" t="s">
        <v>2</v>
      </c>
      <c r="D3" s="18" t="s">
        <v>3</v>
      </c>
      <c r="E3" s="17" t="s">
        <v>4</v>
      </c>
      <c r="F3" s="18" t="s">
        <v>50</v>
      </c>
      <c r="G3" s="14" t="s">
        <v>51</v>
      </c>
      <c r="H3" s="14" t="s">
        <v>54</v>
      </c>
      <c r="I3" s="14"/>
      <c r="J3" s="14" t="s">
        <v>55</v>
      </c>
      <c r="K3" s="14"/>
      <c r="L3" s="14" t="s">
        <v>52</v>
      </c>
      <c r="M3" s="14" t="s">
        <v>53</v>
      </c>
    </row>
    <row r="4" spans="1:13" ht="15">
      <c r="A4" s="17"/>
      <c r="B4" s="17"/>
      <c r="C4" s="17"/>
      <c r="D4" s="18"/>
      <c r="E4" s="17"/>
      <c r="F4" s="18"/>
      <c r="G4" s="14"/>
      <c r="H4" s="14" t="s">
        <v>56</v>
      </c>
      <c r="I4" s="14" t="s">
        <v>57</v>
      </c>
      <c r="J4" s="14" t="s">
        <v>56</v>
      </c>
      <c r="K4" s="14" t="s">
        <v>57</v>
      </c>
      <c r="L4" s="14"/>
      <c r="M4" s="14"/>
    </row>
    <row r="5" spans="1:13" ht="15">
      <c r="A5" s="12"/>
      <c r="B5" s="21" t="s">
        <v>36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23"/>
    </row>
    <row r="6" spans="1:13" ht="30" customHeight="1">
      <c r="A6" s="16" t="s">
        <v>6</v>
      </c>
      <c r="B6" s="19" t="s">
        <v>13</v>
      </c>
      <c r="C6" s="12" t="s">
        <v>18</v>
      </c>
      <c r="D6" s="12" t="s">
        <v>31</v>
      </c>
      <c r="E6" s="1">
        <v>2089</v>
      </c>
      <c r="F6" s="1">
        <v>1948</v>
      </c>
      <c r="G6" s="1">
        <v>1853</v>
      </c>
      <c r="H6" s="1">
        <f>G6-E6</f>
        <v>-236</v>
      </c>
      <c r="I6" s="1">
        <f>IF(E6=0,"--",G6/E6*100)</f>
        <v>88.70272857826711</v>
      </c>
      <c r="J6" s="1">
        <f>G6-F6</f>
        <v>-95</v>
      </c>
      <c r="K6" s="1">
        <f>IF(F6=0,"--",G6/F6*100)</f>
        <v>95.12320328542094</v>
      </c>
      <c r="L6" s="1">
        <v>1853</v>
      </c>
      <c r="M6" s="1">
        <v>1853</v>
      </c>
    </row>
    <row r="7" spans="1:13" ht="90">
      <c r="A7" s="16"/>
      <c r="B7" s="20"/>
      <c r="C7" s="13" t="s">
        <v>19</v>
      </c>
      <c r="D7" s="12" t="s">
        <v>20</v>
      </c>
      <c r="E7" s="2">
        <v>72277500.6</v>
      </c>
      <c r="F7" s="2">
        <v>83038826.5</v>
      </c>
      <c r="G7" s="2">
        <v>83253472.51</v>
      </c>
      <c r="H7" s="1">
        <f aca="true" t="shared" si="0" ref="H7:H28">G7-E7</f>
        <v>10975971.910000011</v>
      </c>
      <c r="I7" s="1">
        <f aca="true" t="shared" si="1" ref="I7:I28">IF(E7=0,"--",G7/E7*100)</f>
        <v>115.18587640536093</v>
      </c>
      <c r="J7" s="1">
        <f aca="true" t="shared" si="2" ref="J7:J28">G7-F7</f>
        <v>214646.01000000536</v>
      </c>
      <c r="K7" s="1">
        <f aca="true" t="shared" si="3" ref="K7:K28">IF(F7=0,"--",G7/F7*100)</f>
        <v>100.2584887323763</v>
      </c>
      <c r="L7" s="2">
        <v>83253472.51</v>
      </c>
      <c r="M7" s="2">
        <v>83253472.51</v>
      </c>
    </row>
    <row r="8" spans="1:13" ht="15">
      <c r="A8" s="16" t="s">
        <v>7</v>
      </c>
      <c r="B8" s="24" t="s">
        <v>12</v>
      </c>
      <c r="C8" s="12" t="s">
        <v>18</v>
      </c>
      <c r="D8" s="12" t="s">
        <v>31</v>
      </c>
      <c r="E8" s="12">
        <v>7</v>
      </c>
      <c r="F8" s="12">
        <v>9</v>
      </c>
      <c r="G8" s="12">
        <v>8</v>
      </c>
      <c r="H8" s="1">
        <f t="shared" si="0"/>
        <v>1</v>
      </c>
      <c r="I8" s="1">
        <f t="shared" si="1"/>
        <v>114.28571428571428</v>
      </c>
      <c r="J8" s="1">
        <f t="shared" si="2"/>
        <v>-1</v>
      </c>
      <c r="K8" s="1">
        <f t="shared" si="3"/>
        <v>88.88888888888889</v>
      </c>
      <c r="L8" s="12">
        <v>8</v>
      </c>
      <c r="M8" s="12">
        <v>8</v>
      </c>
    </row>
    <row r="9" spans="1:13" ht="90">
      <c r="A9" s="16"/>
      <c r="B9" s="20"/>
      <c r="C9" s="13" t="s">
        <v>19</v>
      </c>
      <c r="D9" s="12" t="s">
        <v>20</v>
      </c>
      <c r="E9" s="2">
        <v>396658.92</v>
      </c>
      <c r="F9" s="2">
        <v>510978.45</v>
      </c>
      <c r="G9" s="2">
        <v>477590.65</v>
      </c>
      <c r="H9" s="1">
        <f t="shared" si="0"/>
        <v>80931.73000000004</v>
      </c>
      <c r="I9" s="1">
        <f t="shared" si="1"/>
        <v>120.40335560839021</v>
      </c>
      <c r="J9" s="1">
        <f t="shared" si="2"/>
        <v>-33387.79999999999</v>
      </c>
      <c r="K9" s="1">
        <f t="shared" si="3"/>
        <v>93.46590839594117</v>
      </c>
      <c r="L9" s="2">
        <v>477590.65</v>
      </c>
      <c r="M9" s="2">
        <v>477590.65</v>
      </c>
    </row>
    <row r="10" spans="1:13" ht="15">
      <c r="A10" s="16" t="s">
        <v>8</v>
      </c>
      <c r="B10" s="15" t="s">
        <v>15</v>
      </c>
      <c r="C10" s="12" t="s">
        <v>18</v>
      </c>
      <c r="D10" s="12" t="s">
        <v>31</v>
      </c>
      <c r="E10" s="12">
        <v>15</v>
      </c>
      <c r="F10" s="12">
        <v>21</v>
      </c>
      <c r="G10" s="12">
        <v>22</v>
      </c>
      <c r="H10" s="1">
        <f t="shared" si="0"/>
        <v>7</v>
      </c>
      <c r="I10" s="1">
        <f t="shared" si="1"/>
        <v>146.66666666666666</v>
      </c>
      <c r="J10" s="1">
        <f t="shared" si="2"/>
        <v>1</v>
      </c>
      <c r="K10" s="1">
        <f t="shared" si="3"/>
        <v>104.76190476190477</v>
      </c>
      <c r="L10" s="12">
        <v>22</v>
      </c>
      <c r="M10" s="12">
        <v>22</v>
      </c>
    </row>
    <row r="11" spans="1:13" ht="90">
      <c r="A11" s="16"/>
      <c r="B11" s="16"/>
      <c r="C11" s="13" t="s">
        <v>19</v>
      </c>
      <c r="D11" s="12" t="s">
        <v>20</v>
      </c>
      <c r="E11" s="2">
        <v>849983.4</v>
      </c>
      <c r="F11" s="2">
        <v>1192283.06</v>
      </c>
      <c r="G11" s="2">
        <v>1313374.29</v>
      </c>
      <c r="H11" s="1">
        <f t="shared" si="0"/>
        <v>463390.89</v>
      </c>
      <c r="I11" s="1">
        <f t="shared" si="1"/>
        <v>154.51763999155747</v>
      </c>
      <c r="J11" s="1">
        <f t="shared" si="2"/>
        <v>121091.22999999998</v>
      </c>
      <c r="K11" s="1">
        <f t="shared" si="3"/>
        <v>110.1562484667022</v>
      </c>
      <c r="L11" s="2">
        <v>1313374.29</v>
      </c>
      <c r="M11" s="2">
        <v>1313374.29</v>
      </c>
    </row>
    <row r="12" spans="1:13" ht="15">
      <c r="A12" s="16" t="s">
        <v>9</v>
      </c>
      <c r="B12" s="19" t="s">
        <v>14</v>
      </c>
      <c r="C12" s="12" t="s">
        <v>18</v>
      </c>
      <c r="D12" s="12" t="s">
        <v>31</v>
      </c>
      <c r="E12" s="12">
        <v>8</v>
      </c>
      <c r="F12" s="12">
        <v>8</v>
      </c>
      <c r="G12" s="12">
        <v>8</v>
      </c>
      <c r="H12" s="1">
        <f t="shared" si="0"/>
        <v>0</v>
      </c>
      <c r="I12" s="1">
        <f t="shared" si="1"/>
        <v>100</v>
      </c>
      <c r="J12" s="1">
        <f t="shared" si="2"/>
        <v>0</v>
      </c>
      <c r="K12" s="1">
        <f t="shared" si="3"/>
        <v>100</v>
      </c>
      <c r="L12" s="12">
        <v>8</v>
      </c>
      <c r="M12" s="12">
        <v>8</v>
      </c>
    </row>
    <row r="13" spans="1:13" ht="90">
      <c r="A13" s="16"/>
      <c r="B13" s="20"/>
      <c r="C13" s="13" t="s">
        <v>19</v>
      </c>
      <c r="D13" s="12" t="s">
        <v>20</v>
      </c>
      <c r="E13" s="2">
        <v>528859.09</v>
      </c>
      <c r="F13" s="2">
        <v>528350.2</v>
      </c>
      <c r="G13" s="2">
        <v>555562.55</v>
      </c>
      <c r="H13" s="1">
        <f t="shared" si="0"/>
        <v>26703.46000000008</v>
      </c>
      <c r="I13" s="1">
        <f t="shared" si="1"/>
        <v>105.04925801691336</v>
      </c>
      <c r="J13" s="1">
        <f t="shared" si="2"/>
        <v>27212.350000000093</v>
      </c>
      <c r="K13" s="1">
        <f t="shared" si="3"/>
        <v>105.15043809957866</v>
      </c>
      <c r="L13" s="2">
        <v>555562.55</v>
      </c>
      <c r="M13" s="2">
        <v>555562.55</v>
      </c>
    </row>
    <row r="14" spans="1:13" ht="15">
      <c r="A14" s="16" t="s">
        <v>10</v>
      </c>
      <c r="B14" s="19" t="s">
        <v>16</v>
      </c>
      <c r="C14" s="12" t="s">
        <v>18</v>
      </c>
      <c r="D14" s="12" t="s">
        <v>30</v>
      </c>
      <c r="E14" s="3">
        <v>458</v>
      </c>
      <c r="F14" s="3">
        <v>384</v>
      </c>
      <c r="G14" s="3">
        <v>330</v>
      </c>
      <c r="H14" s="1">
        <f t="shared" si="0"/>
        <v>-128</v>
      </c>
      <c r="I14" s="1">
        <f t="shared" si="1"/>
        <v>72.0524017467249</v>
      </c>
      <c r="J14" s="1">
        <f t="shared" si="2"/>
        <v>-54</v>
      </c>
      <c r="K14" s="1">
        <f t="shared" si="3"/>
        <v>85.9375</v>
      </c>
      <c r="L14" s="3">
        <v>330</v>
      </c>
      <c r="M14" s="3">
        <v>330</v>
      </c>
    </row>
    <row r="15" spans="1:13" ht="90">
      <c r="A15" s="16"/>
      <c r="B15" s="20"/>
      <c r="C15" s="13" t="s">
        <v>19</v>
      </c>
      <c r="D15" s="12" t="s">
        <v>20</v>
      </c>
      <c r="E15" s="2">
        <v>30916832</v>
      </c>
      <c r="F15" s="2">
        <v>29321856</v>
      </c>
      <c r="G15" s="2">
        <v>25500000</v>
      </c>
      <c r="H15" s="1">
        <f t="shared" si="0"/>
        <v>-5416832</v>
      </c>
      <c r="I15" s="1">
        <f t="shared" si="1"/>
        <v>82.47934329105905</v>
      </c>
      <c r="J15" s="1">
        <f t="shared" si="2"/>
        <v>-3821856</v>
      </c>
      <c r="K15" s="1">
        <f t="shared" si="3"/>
        <v>86.9658455453843</v>
      </c>
      <c r="L15" s="2">
        <v>25500000</v>
      </c>
      <c r="M15" s="2">
        <v>25500000</v>
      </c>
    </row>
    <row r="16" spans="1:13" ht="15">
      <c r="A16" s="16" t="s">
        <v>11</v>
      </c>
      <c r="B16" s="19" t="s">
        <v>17</v>
      </c>
      <c r="C16" s="12" t="s">
        <v>18</v>
      </c>
      <c r="D16" s="12" t="s">
        <v>31</v>
      </c>
      <c r="E16" s="1">
        <v>1661</v>
      </c>
      <c r="F16" s="1">
        <v>1593</v>
      </c>
      <c r="G16" s="1">
        <v>1561</v>
      </c>
      <c r="H16" s="1">
        <f t="shared" si="0"/>
        <v>-100</v>
      </c>
      <c r="I16" s="1">
        <f t="shared" si="1"/>
        <v>93.97953040337146</v>
      </c>
      <c r="J16" s="1">
        <f t="shared" si="2"/>
        <v>-32</v>
      </c>
      <c r="K16" s="1">
        <f t="shared" si="3"/>
        <v>97.99121155053359</v>
      </c>
      <c r="L16" s="1">
        <v>1561</v>
      </c>
      <c r="M16" s="1">
        <v>1561</v>
      </c>
    </row>
    <row r="17" spans="1:13" ht="90">
      <c r="A17" s="16"/>
      <c r="B17" s="20"/>
      <c r="C17" s="13" t="s">
        <v>19</v>
      </c>
      <c r="D17" s="12" t="s">
        <v>20</v>
      </c>
      <c r="E17" s="4">
        <v>112124168</v>
      </c>
      <c r="F17" s="2">
        <v>122327965</v>
      </c>
      <c r="G17" s="2">
        <v>126149821</v>
      </c>
      <c r="H17" s="1">
        <f t="shared" si="0"/>
        <v>14025653</v>
      </c>
      <c r="I17" s="1">
        <f t="shared" si="1"/>
        <v>112.50903641041955</v>
      </c>
      <c r="J17" s="1">
        <f t="shared" si="2"/>
        <v>3821856</v>
      </c>
      <c r="K17" s="1">
        <f t="shared" si="3"/>
        <v>103.12427007185153</v>
      </c>
      <c r="L17" s="2">
        <v>126149821</v>
      </c>
      <c r="M17" s="2">
        <v>126149821</v>
      </c>
    </row>
    <row r="18" spans="1:13" ht="15" customHeight="1">
      <c r="A18" s="16" t="s">
        <v>21</v>
      </c>
      <c r="B18" s="15" t="s">
        <v>25</v>
      </c>
      <c r="C18" s="12" t="s">
        <v>29</v>
      </c>
      <c r="D18" s="12" t="s">
        <v>31</v>
      </c>
      <c r="E18" s="1">
        <v>2078</v>
      </c>
      <c r="F18" s="1">
        <v>2059</v>
      </c>
      <c r="G18" s="1">
        <v>2025</v>
      </c>
      <c r="H18" s="1">
        <f t="shared" si="0"/>
        <v>-53</v>
      </c>
      <c r="I18" s="1">
        <f t="shared" si="1"/>
        <v>97.44947064485082</v>
      </c>
      <c r="J18" s="1">
        <f t="shared" si="2"/>
        <v>-34</v>
      </c>
      <c r="K18" s="1">
        <f t="shared" si="3"/>
        <v>98.34871296745993</v>
      </c>
      <c r="L18" s="1">
        <v>2066</v>
      </c>
      <c r="M18" s="1">
        <v>2066</v>
      </c>
    </row>
    <row r="19" spans="1:13" ht="78" customHeight="1">
      <c r="A19" s="16"/>
      <c r="B19" s="16"/>
      <c r="C19" s="13" t="s">
        <v>19</v>
      </c>
      <c r="D19" s="12" t="s">
        <v>20</v>
      </c>
      <c r="E19" s="2">
        <v>101246331.66</v>
      </c>
      <c r="F19" s="2">
        <v>99873483.38</v>
      </c>
      <c r="G19" s="2">
        <v>95666123.25</v>
      </c>
      <c r="H19" s="1">
        <f t="shared" si="0"/>
        <v>-5580208.409999996</v>
      </c>
      <c r="I19" s="1">
        <f t="shared" si="1"/>
        <v>94.48848336674641</v>
      </c>
      <c r="J19" s="1">
        <f t="shared" si="2"/>
        <v>-4207360.129999995</v>
      </c>
      <c r="K19" s="1">
        <f t="shared" si="3"/>
        <v>95.78731011714913</v>
      </c>
      <c r="L19" s="2">
        <v>97806506</v>
      </c>
      <c r="M19" s="2">
        <v>97806506</v>
      </c>
    </row>
    <row r="20" spans="1:13" ht="15">
      <c r="A20" s="16" t="s">
        <v>22</v>
      </c>
      <c r="B20" s="19" t="s">
        <v>26</v>
      </c>
      <c r="C20" s="12" t="s">
        <v>29</v>
      </c>
      <c r="D20" s="12" t="s">
        <v>31</v>
      </c>
      <c r="E20" s="1">
        <v>2320</v>
      </c>
      <c r="F20" s="1">
        <v>2412</v>
      </c>
      <c r="G20" s="1">
        <v>2460</v>
      </c>
      <c r="H20" s="1">
        <f t="shared" si="0"/>
        <v>140</v>
      </c>
      <c r="I20" s="1">
        <f t="shared" si="1"/>
        <v>106.03448275862068</v>
      </c>
      <c r="J20" s="1">
        <f t="shared" si="2"/>
        <v>48</v>
      </c>
      <c r="K20" s="1">
        <f t="shared" si="3"/>
        <v>101.99004975124377</v>
      </c>
      <c r="L20" s="1">
        <v>2433</v>
      </c>
      <c r="M20" s="1">
        <v>2433</v>
      </c>
    </row>
    <row r="21" spans="1:13" ht="90">
      <c r="A21" s="16"/>
      <c r="B21" s="20"/>
      <c r="C21" s="13" t="s">
        <v>19</v>
      </c>
      <c r="D21" s="12" t="s">
        <v>20</v>
      </c>
      <c r="E21" s="2">
        <v>158252206.56</v>
      </c>
      <c r="F21" s="2">
        <v>163794452.98</v>
      </c>
      <c r="G21" s="2">
        <v>162703273.32</v>
      </c>
      <c r="H21" s="1">
        <f t="shared" si="0"/>
        <v>4451066.75999999</v>
      </c>
      <c r="I21" s="1">
        <f t="shared" si="1"/>
        <v>102.81264119897907</v>
      </c>
      <c r="J21" s="1">
        <f t="shared" si="2"/>
        <v>-1091179.6599999964</v>
      </c>
      <c r="K21" s="1">
        <f t="shared" si="3"/>
        <v>99.33381159120619</v>
      </c>
      <c r="L21" s="2">
        <v>161252914.2</v>
      </c>
      <c r="M21" s="2">
        <v>161252914.2</v>
      </c>
    </row>
    <row r="22" spans="1:13" ht="15">
      <c r="A22" s="16" t="s">
        <v>23</v>
      </c>
      <c r="B22" s="19" t="s">
        <v>27</v>
      </c>
      <c r="C22" s="12" t="s">
        <v>29</v>
      </c>
      <c r="D22" s="12" t="s">
        <v>31</v>
      </c>
      <c r="E22" s="12">
        <v>454</v>
      </c>
      <c r="F22" s="12">
        <v>465</v>
      </c>
      <c r="G22" s="12">
        <v>428</v>
      </c>
      <c r="H22" s="1">
        <f t="shared" si="0"/>
        <v>-26</v>
      </c>
      <c r="I22" s="1">
        <f t="shared" si="1"/>
        <v>94.27312775330397</v>
      </c>
      <c r="J22" s="1">
        <f t="shared" si="2"/>
        <v>-37</v>
      </c>
      <c r="K22" s="1">
        <f t="shared" si="3"/>
        <v>92.04301075268818</v>
      </c>
      <c r="L22" s="12">
        <v>418</v>
      </c>
      <c r="M22" s="12">
        <v>418</v>
      </c>
    </row>
    <row r="23" spans="1:13" ht="90">
      <c r="A23" s="16"/>
      <c r="B23" s="20"/>
      <c r="C23" s="13" t="s">
        <v>19</v>
      </c>
      <c r="D23" s="12" t="s">
        <v>20</v>
      </c>
      <c r="E23" s="2">
        <v>35392376.88</v>
      </c>
      <c r="F23" s="2">
        <v>36088356.33</v>
      </c>
      <c r="G23" s="2">
        <v>32351654.43</v>
      </c>
      <c r="H23" s="1">
        <f t="shared" si="0"/>
        <v>-3040722.450000003</v>
      </c>
      <c r="I23" s="1">
        <f t="shared" si="1"/>
        <v>91.4085384536061</v>
      </c>
      <c r="J23" s="1">
        <f t="shared" si="2"/>
        <v>-3736701.8999999985</v>
      </c>
      <c r="K23" s="1">
        <f t="shared" si="3"/>
        <v>89.64568553405215</v>
      </c>
      <c r="L23" s="2">
        <v>31661630.8</v>
      </c>
      <c r="M23" s="2">
        <v>31661630.8</v>
      </c>
    </row>
    <row r="24" spans="1:13" ht="15">
      <c r="A24" s="16" t="s">
        <v>24</v>
      </c>
      <c r="B24" s="19" t="s">
        <v>28</v>
      </c>
      <c r="C24" s="12" t="s">
        <v>29</v>
      </c>
      <c r="D24" s="12" t="s">
        <v>31</v>
      </c>
      <c r="E24" s="12">
        <v>2488</v>
      </c>
      <c r="F24" s="5">
        <v>0</v>
      </c>
      <c r="G24" s="12">
        <v>3518</v>
      </c>
      <c r="H24" s="1">
        <f t="shared" si="0"/>
        <v>1030</v>
      </c>
      <c r="I24" s="1">
        <f t="shared" si="1"/>
        <v>141.39871382636656</v>
      </c>
      <c r="J24" s="1">
        <f t="shared" si="2"/>
        <v>3518</v>
      </c>
      <c r="K24" s="1" t="str">
        <f t="shared" si="3"/>
        <v>--</v>
      </c>
      <c r="L24" s="12">
        <v>2518</v>
      </c>
      <c r="M24" s="12">
        <v>2518</v>
      </c>
    </row>
    <row r="25" spans="1:13" ht="90">
      <c r="A25" s="16"/>
      <c r="B25" s="20"/>
      <c r="C25" s="13" t="s">
        <v>19</v>
      </c>
      <c r="D25" s="12" t="s">
        <v>20</v>
      </c>
      <c r="E25" s="6">
        <v>5131606.49</v>
      </c>
      <c r="F25" s="5">
        <v>0</v>
      </c>
      <c r="G25" s="6">
        <v>5982058</v>
      </c>
      <c r="H25" s="1">
        <f t="shared" si="0"/>
        <v>850451.5099999998</v>
      </c>
      <c r="I25" s="1">
        <f t="shared" si="1"/>
        <v>116.57281226955499</v>
      </c>
      <c r="J25" s="1">
        <f t="shared" si="2"/>
        <v>5982058</v>
      </c>
      <c r="K25" s="1" t="str">
        <f t="shared" si="3"/>
        <v>--</v>
      </c>
      <c r="L25" s="6">
        <v>5982058</v>
      </c>
      <c r="M25" s="6">
        <v>5982058</v>
      </c>
    </row>
    <row r="26" spans="1:13" ht="15">
      <c r="A26" s="16" t="s">
        <v>32</v>
      </c>
      <c r="B26" s="15" t="s">
        <v>33</v>
      </c>
      <c r="C26" s="12" t="s">
        <v>34</v>
      </c>
      <c r="D26" s="12" t="s">
        <v>35</v>
      </c>
      <c r="E26" s="6">
        <v>264808</v>
      </c>
      <c r="F26" s="6">
        <v>247478</v>
      </c>
      <c r="G26" s="6">
        <v>274478</v>
      </c>
      <c r="H26" s="1">
        <f t="shared" si="0"/>
        <v>9670</v>
      </c>
      <c r="I26" s="1">
        <f t="shared" si="1"/>
        <v>103.65170236548744</v>
      </c>
      <c r="J26" s="1">
        <f t="shared" si="2"/>
        <v>27000</v>
      </c>
      <c r="K26" s="1">
        <f t="shared" si="3"/>
        <v>110.91006069226354</v>
      </c>
      <c r="L26" s="6">
        <v>274478</v>
      </c>
      <c r="M26" s="6">
        <v>274478</v>
      </c>
    </row>
    <row r="27" spans="1:13" ht="90">
      <c r="A27" s="16"/>
      <c r="B27" s="16"/>
      <c r="C27" s="13" t="s">
        <v>19</v>
      </c>
      <c r="D27" s="12" t="s">
        <v>20</v>
      </c>
      <c r="E27" s="2">
        <v>19443570</v>
      </c>
      <c r="F27" s="2">
        <v>23287629.55</v>
      </c>
      <c r="G27" s="2">
        <v>22300000</v>
      </c>
      <c r="H27" s="1">
        <f t="shared" si="0"/>
        <v>2856430</v>
      </c>
      <c r="I27" s="1">
        <f t="shared" si="1"/>
        <v>114.69087209807665</v>
      </c>
      <c r="J27" s="1">
        <f t="shared" si="2"/>
        <v>-987629.5500000007</v>
      </c>
      <c r="K27" s="1">
        <f t="shared" si="3"/>
        <v>95.75899492956337</v>
      </c>
      <c r="L27" s="2">
        <v>22300000</v>
      </c>
      <c r="M27" s="2">
        <v>22300000</v>
      </c>
    </row>
    <row r="28" spans="1:13" s="28" customFormat="1" ht="37.5" customHeight="1">
      <c r="A28" s="26" t="s">
        <v>37</v>
      </c>
      <c r="B28" s="27"/>
      <c r="C28" s="27"/>
      <c r="D28" s="7" t="s">
        <v>20</v>
      </c>
      <c r="E28" s="10">
        <f>E7+E9+E11+E13+E15+E17+E19+E21+E23+E25+E27</f>
        <v>536560093.59999996</v>
      </c>
      <c r="F28" s="10">
        <f>F7+F9+F11+F13+F15+F17+F19+F21+F23+F25+F27</f>
        <v>559964181.45</v>
      </c>
      <c r="G28" s="10">
        <f>G7+G9+G11+G13+G15+G17+G19+G21+G23+G25+G27</f>
        <v>556252930</v>
      </c>
      <c r="H28" s="32">
        <f t="shared" si="0"/>
        <v>19692836.400000036</v>
      </c>
      <c r="I28" s="32">
        <f t="shared" si="1"/>
        <v>103.67020146203434</v>
      </c>
      <c r="J28" s="32">
        <f t="shared" si="2"/>
        <v>-3711251.4500000477</v>
      </c>
      <c r="K28" s="32">
        <f t="shared" si="3"/>
        <v>99.33723413515666</v>
      </c>
      <c r="L28" s="10">
        <f>L7+L9+L11+L13+L15+L17+L19+L21+L23+L25+L27</f>
        <v>556252930</v>
      </c>
      <c r="M28" s="10">
        <f>M7+M9+M11+M13+M15+M17+M19+M21+M23+M25+M27</f>
        <v>556252930</v>
      </c>
    </row>
    <row r="29" spans="1:13" ht="33" customHeight="1">
      <c r="A29" s="12"/>
      <c r="B29" s="27" t="s">
        <v>38</v>
      </c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</row>
    <row r="30" spans="1:13" ht="15" hidden="1">
      <c r="A30" s="12"/>
      <c r="B30" s="29"/>
      <c r="C30" s="29"/>
      <c r="D30" s="7"/>
      <c r="E30" s="7"/>
      <c r="F30" s="7"/>
      <c r="G30" s="7"/>
      <c r="H30" s="7"/>
      <c r="I30" s="7"/>
      <c r="J30" s="7"/>
      <c r="K30" s="7"/>
      <c r="L30" s="7"/>
      <c r="M30" s="7"/>
    </row>
    <row r="31" spans="1:13" ht="15">
      <c r="A31" s="12"/>
      <c r="B31" s="29"/>
      <c r="C31" s="29"/>
      <c r="D31" s="7"/>
      <c r="E31" s="7"/>
      <c r="F31" s="7"/>
      <c r="G31" s="7"/>
      <c r="H31" s="7"/>
      <c r="I31" s="7"/>
      <c r="J31" s="7"/>
      <c r="K31" s="7"/>
      <c r="L31" s="7"/>
      <c r="M31" s="7"/>
    </row>
    <row r="32" spans="1:13" ht="15" customHeight="1">
      <c r="A32" s="16" t="s">
        <v>39</v>
      </c>
      <c r="B32" s="19" t="s">
        <v>43</v>
      </c>
      <c r="C32" s="11" t="s">
        <v>44</v>
      </c>
      <c r="D32" s="11" t="s">
        <v>44</v>
      </c>
      <c r="E32" s="8">
        <v>93045</v>
      </c>
      <c r="F32" s="8">
        <v>91500</v>
      </c>
      <c r="G32" s="8">
        <v>95700</v>
      </c>
      <c r="H32" s="1">
        <f>G32-E32</f>
        <v>2655</v>
      </c>
      <c r="I32" s="1">
        <f>IF(E32=0,"--",G32/E32*100)</f>
        <v>102.85345800419152</v>
      </c>
      <c r="J32" s="1">
        <f>G32-F32</f>
        <v>4200</v>
      </c>
      <c r="K32" s="1">
        <f>IF(F32=0,"--",G32/F32*100)</f>
        <v>104.59016393442624</v>
      </c>
      <c r="L32" s="8">
        <v>95700</v>
      </c>
      <c r="M32" s="8">
        <v>95700</v>
      </c>
    </row>
    <row r="33" spans="1:13" ht="81.75" customHeight="1">
      <c r="A33" s="16"/>
      <c r="B33" s="20"/>
      <c r="C33" s="13" t="s">
        <v>19</v>
      </c>
      <c r="D33" s="12" t="s">
        <v>20</v>
      </c>
      <c r="E33" s="9">
        <v>13688917</v>
      </c>
      <c r="F33" s="9">
        <v>15145260.69</v>
      </c>
      <c r="G33" s="9">
        <v>15729365</v>
      </c>
      <c r="H33" s="1">
        <f aca="true" t="shared" si="4" ref="H33:H48">G33-E33</f>
        <v>2040448</v>
      </c>
      <c r="I33" s="1">
        <f aca="true" t="shared" si="5" ref="I33:I48">IF(E33=0,"--",G33/E33*100)</f>
        <v>114.90583951966397</v>
      </c>
      <c r="J33" s="1">
        <f aca="true" t="shared" si="6" ref="J33:J48">G33-F33</f>
        <v>584104.3100000005</v>
      </c>
      <c r="K33" s="1">
        <f aca="true" t="shared" si="7" ref="K33:K48">IF(F33=0,"--",G33/F33*100)</f>
        <v>103.85668046232885</v>
      </c>
      <c r="L33" s="9">
        <v>15729365</v>
      </c>
      <c r="M33" s="9">
        <v>15729365</v>
      </c>
    </row>
    <row r="34" spans="1:13" ht="15" customHeight="1">
      <c r="A34" s="16" t="s">
        <v>7</v>
      </c>
      <c r="B34" s="19" t="s">
        <v>40</v>
      </c>
      <c r="C34" s="11" t="s">
        <v>44</v>
      </c>
      <c r="D34" s="11" t="s">
        <v>44</v>
      </c>
      <c r="E34" s="8">
        <v>11510</v>
      </c>
      <c r="F34" s="8">
        <v>11740</v>
      </c>
      <c r="G34" s="8">
        <v>12260</v>
      </c>
      <c r="H34" s="1">
        <f t="shared" si="4"/>
        <v>750</v>
      </c>
      <c r="I34" s="1">
        <f t="shared" si="5"/>
        <v>106.51607298001737</v>
      </c>
      <c r="J34" s="1">
        <f t="shared" si="6"/>
        <v>520</v>
      </c>
      <c r="K34" s="1">
        <f t="shared" si="7"/>
        <v>104.42930153321977</v>
      </c>
      <c r="L34" s="8">
        <v>12260</v>
      </c>
      <c r="M34" s="8">
        <v>12260</v>
      </c>
    </row>
    <row r="35" spans="1:13" ht="78" customHeight="1">
      <c r="A35" s="16"/>
      <c r="B35" s="20"/>
      <c r="C35" s="13" t="s">
        <v>19</v>
      </c>
      <c r="D35" s="12" t="s">
        <v>20</v>
      </c>
      <c r="E35" s="9">
        <v>1560783</v>
      </c>
      <c r="F35" s="9">
        <v>1792338</v>
      </c>
      <c r="G35" s="9">
        <v>1920635</v>
      </c>
      <c r="H35" s="1">
        <f t="shared" si="4"/>
        <v>359852</v>
      </c>
      <c r="I35" s="1">
        <f t="shared" si="5"/>
        <v>123.05586362742291</v>
      </c>
      <c r="J35" s="1">
        <f t="shared" si="6"/>
        <v>128297</v>
      </c>
      <c r="K35" s="1">
        <f t="shared" si="7"/>
        <v>107.15808067451565</v>
      </c>
      <c r="L35" s="9">
        <v>1920635</v>
      </c>
      <c r="M35" s="9">
        <v>1920635</v>
      </c>
    </row>
    <row r="36" spans="1:13" ht="15" customHeight="1">
      <c r="A36" s="16" t="s">
        <v>8</v>
      </c>
      <c r="B36" s="19" t="s">
        <v>41</v>
      </c>
      <c r="C36" s="11" t="s">
        <v>44</v>
      </c>
      <c r="D36" s="11" t="s">
        <v>44</v>
      </c>
      <c r="E36" s="8">
        <v>110200</v>
      </c>
      <c r="F36" s="8">
        <v>111400</v>
      </c>
      <c r="G36" s="8">
        <v>111195</v>
      </c>
      <c r="H36" s="1">
        <f t="shared" si="4"/>
        <v>995</v>
      </c>
      <c r="I36" s="1">
        <f t="shared" si="5"/>
        <v>100.90290381125226</v>
      </c>
      <c r="J36" s="1">
        <f t="shared" si="6"/>
        <v>-205</v>
      </c>
      <c r="K36" s="1">
        <f t="shared" si="7"/>
        <v>99.81597845601436</v>
      </c>
      <c r="L36" s="8">
        <v>111195</v>
      </c>
      <c r="M36" s="8">
        <v>111195</v>
      </c>
    </row>
    <row r="37" spans="1:13" ht="84.75" customHeight="1">
      <c r="A37" s="16"/>
      <c r="B37" s="20"/>
      <c r="C37" s="13" t="s">
        <v>19</v>
      </c>
      <c r="D37" s="12" t="s">
        <v>20</v>
      </c>
      <c r="E37" s="9">
        <v>665000</v>
      </c>
      <c r="F37" s="9">
        <v>649000</v>
      </c>
      <c r="G37" s="9">
        <v>650000</v>
      </c>
      <c r="H37" s="1">
        <f t="shared" si="4"/>
        <v>-15000</v>
      </c>
      <c r="I37" s="1">
        <f t="shared" si="5"/>
        <v>97.74436090225564</v>
      </c>
      <c r="J37" s="1">
        <f t="shared" si="6"/>
        <v>1000</v>
      </c>
      <c r="K37" s="1">
        <f t="shared" si="7"/>
        <v>100.15408320493067</v>
      </c>
      <c r="L37" s="9">
        <v>650000</v>
      </c>
      <c r="M37" s="9">
        <v>650000</v>
      </c>
    </row>
    <row r="38" spans="1:13" ht="15" customHeight="1">
      <c r="A38" s="16" t="s">
        <v>9</v>
      </c>
      <c r="B38" s="19" t="s">
        <v>42</v>
      </c>
      <c r="C38" s="11" t="s">
        <v>44</v>
      </c>
      <c r="D38" s="11" t="s">
        <v>44</v>
      </c>
      <c r="E38" s="8">
        <v>600</v>
      </c>
      <c r="F38" s="8">
        <v>600</v>
      </c>
      <c r="G38" s="8">
        <v>600</v>
      </c>
      <c r="H38" s="1">
        <f t="shared" si="4"/>
        <v>0</v>
      </c>
      <c r="I38" s="1">
        <f t="shared" si="5"/>
        <v>100</v>
      </c>
      <c r="J38" s="1">
        <f t="shared" si="6"/>
        <v>0</v>
      </c>
      <c r="K38" s="1">
        <f t="shared" si="7"/>
        <v>100</v>
      </c>
      <c r="L38" s="8">
        <v>600</v>
      </c>
      <c r="M38" s="8">
        <v>600</v>
      </c>
    </row>
    <row r="39" spans="1:13" ht="78.75" customHeight="1">
      <c r="A39" s="16"/>
      <c r="B39" s="20"/>
      <c r="C39" s="13" t="s">
        <v>19</v>
      </c>
      <c r="D39" s="12" t="s">
        <v>20</v>
      </c>
      <c r="E39" s="9">
        <v>500000</v>
      </c>
      <c r="F39" s="9">
        <v>500000</v>
      </c>
      <c r="G39" s="9">
        <v>500000</v>
      </c>
      <c r="H39" s="1">
        <f t="shared" si="4"/>
        <v>0</v>
      </c>
      <c r="I39" s="1">
        <f t="shared" si="5"/>
        <v>100</v>
      </c>
      <c r="J39" s="1">
        <f t="shared" si="6"/>
        <v>0</v>
      </c>
      <c r="K39" s="1">
        <f t="shared" si="7"/>
        <v>100</v>
      </c>
      <c r="L39" s="9">
        <v>500000</v>
      </c>
      <c r="M39" s="9">
        <v>500000</v>
      </c>
    </row>
    <row r="40" spans="1:13" ht="15">
      <c r="A40" s="16" t="s">
        <v>10</v>
      </c>
      <c r="B40" s="19" t="s">
        <v>45</v>
      </c>
      <c r="C40" s="11" t="s">
        <v>44</v>
      </c>
      <c r="D40" s="11" t="s">
        <v>44</v>
      </c>
      <c r="E40" s="1">
        <v>28</v>
      </c>
      <c r="F40" s="1">
        <v>28</v>
      </c>
      <c r="G40" s="1">
        <v>28</v>
      </c>
      <c r="H40" s="1">
        <f t="shared" si="4"/>
        <v>0</v>
      </c>
      <c r="I40" s="1">
        <f t="shared" si="5"/>
        <v>100</v>
      </c>
      <c r="J40" s="1">
        <f t="shared" si="6"/>
        <v>0</v>
      </c>
      <c r="K40" s="1">
        <f t="shared" si="7"/>
        <v>100</v>
      </c>
      <c r="L40" s="1">
        <v>28</v>
      </c>
      <c r="M40" s="1">
        <v>28</v>
      </c>
    </row>
    <row r="41" spans="1:13" ht="58.5" customHeight="1">
      <c r="A41" s="16"/>
      <c r="B41" s="20"/>
      <c r="C41" s="13" t="s">
        <v>19</v>
      </c>
      <c r="D41" s="12" t="s">
        <v>20</v>
      </c>
      <c r="E41" s="9">
        <v>31176300</v>
      </c>
      <c r="F41" s="9">
        <v>36514655.27</v>
      </c>
      <c r="G41" s="9">
        <v>38000000</v>
      </c>
      <c r="H41" s="1">
        <f t="shared" si="4"/>
        <v>6823700</v>
      </c>
      <c r="I41" s="1">
        <f t="shared" si="5"/>
        <v>121.88745938421172</v>
      </c>
      <c r="J41" s="1">
        <f t="shared" si="6"/>
        <v>1485344.7299999967</v>
      </c>
      <c r="K41" s="1">
        <f t="shared" si="7"/>
        <v>104.06780433504554</v>
      </c>
      <c r="L41" s="9">
        <v>38000000</v>
      </c>
      <c r="M41" s="9">
        <v>38000000</v>
      </c>
    </row>
    <row r="42" spans="1:13" ht="15">
      <c r="A42" s="16" t="s">
        <v>11</v>
      </c>
      <c r="B42" s="19" t="s">
        <v>46</v>
      </c>
      <c r="C42" s="11" t="s">
        <v>44</v>
      </c>
      <c r="D42" s="11" t="s">
        <v>44</v>
      </c>
      <c r="E42" s="1">
        <v>488</v>
      </c>
      <c r="F42" s="1">
        <v>497</v>
      </c>
      <c r="G42" s="1">
        <v>524</v>
      </c>
      <c r="H42" s="1">
        <f t="shared" si="4"/>
        <v>36</v>
      </c>
      <c r="I42" s="1">
        <f t="shared" si="5"/>
        <v>107.37704918032787</v>
      </c>
      <c r="J42" s="1">
        <f t="shared" si="6"/>
        <v>27</v>
      </c>
      <c r="K42" s="1">
        <f t="shared" si="7"/>
        <v>105.43259557344065</v>
      </c>
      <c r="L42" s="1">
        <v>524</v>
      </c>
      <c r="M42" s="1">
        <v>524</v>
      </c>
    </row>
    <row r="43" spans="1:13" ht="90">
      <c r="A43" s="16"/>
      <c r="B43" s="20"/>
      <c r="C43" s="13" t="s">
        <v>19</v>
      </c>
      <c r="D43" s="12" t="s">
        <v>20</v>
      </c>
      <c r="E43" s="2">
        <v>612283.3</v>
      </c>
      <c r="F43" s="2">
        <v>742808.19</v>
      </c>
      <c r="G43" s="6">
        <v>1180000</v>
      </c>
      <c r="H43" s="1">
        <f t="shared" si="4"/>
        <v>567716.7</v>
      </c>
      <c r="I43" s="1">
        <f t="shared" si="5"/>
        <v>192.72124521442933</v>
      </c>
      <c r="J43" s="1">
        <f t="shared" si="6"/>
        <v>437191.81000000006</v>
      </c>
      <c r="K43" s="1">
        <f t="shared" si="7"/>
        <v>158.85662219206282</v>
      </c>
      <c r="L43" s="6">
        <v>1180000</v>
      </c>
      <c r="M43" s="6">
        <v>1180000</v>
      </c>
    </row>
    <row r="44" spans="1:13" ht="15">
      <c r="A44" s="16" t="s">
        <v>21</v>
      </c>
      <c r="B44" s="19" t="s">
        <v>47</v>
      </c>
      <c r="C44" s="12" t="s">
        <v>34</v>
      </c>
      <c r="D44" s="12" t="s">
        <v>35</v>
      </c>
      <c r="E44" s="1">
        <v>109398</v>
      </c>
      <c r="F44" s="1">
        <v>109398</v>
      </c>
      <c r="G44" s="1">
        <v>103062</v>
      </c>
      <c r="H44" s="1">
        <f t="shared" si="4"/>
        <v>-6336</v>
      </c>
      <c r="I44" s="1">
        <f t="shared" si="5"/>
        <v>94.2083036252948</v>
      </c>
      <c r="J44" s="1">
        <f t="shared" si="6"/>
        <v>-6336</v>
      </c>
      <c r="K44" s="1">
        <f t="shared" si="7"/>
        <v>94.2083036252948</v>
      </c>
      <c r="L44" s="1">
        <v>103062</v>
      </c>
      <c r="M44" s="1">
        <v>103062</v>
      </c>
    </row>
    <row r="45" spans="1:13" ht="87" customHeight="1">
      <c r="A45" s="16"/>
      <c r="B45" s="20"/>
      <c r="C45" s="13" t="s">
        <v>19</v>
      </c>
      <c r="D45" s="12" t="s">
        <v>20</v>
      </c>
      <c r="E45" s="2">
        <v>10130851.98</v>
      </c>
      <c r="F45" s="2">
        <v>11966465.91</v>
      </c>
      <c r="G45" s="6">
        <v>14370251.52</v>
      </c>
      <c r="H45" s="1">
        <f t="shared" si="4"/>
        <v>4239399.539999999</v>
      </c>
      <c r="I45" s="1">
        <f t="shared" si="5"/>
        <v>141.8464266220579</v>
      </c>
      <c r="J45" s="1">
        <f t="shared" si="6"/>
        <v>2403785.6099999994</v>
      </c>
      <c r="K45" s="1">
        <f t="shared" si="7"/>
        <v>120.08768192780485</v>
      </c>
      <c r="L45" s="6">
        <v>14370251.52</v>
      </c>
      <c r="M45" s="6">
        <v>14370251.52</v>
      </c>
    </row>
    <row r="46" spans="1:13" ht="15">
      <c r="A46" s="16" t="s">
        <v>22</v>
      </c>
      <c r="B46" s="19" t="s">
        <v>48</v>
      </c>
      <c r="C46" s="12" t="s">
        <v>34</v>
      </c>
      <c r="D46" s="12" t="s">
        <v>35</v>
      </c>
      <c r="E46" s="1">
        <v>5558</v>
      </c>
      <c r="F46" s="1">
        <v>5558</v>
      </c>
      <c r="G46" s="1">
        <v>2304</v>
      </c>
      <c r="H46" s="1">
        <f t="shared" si="4"/>
        <v>-3254</v>
      </c>
      <c r="I46" s="1">
        <f t="shared" si="5"/>
        <v>41.453760345448</v>
      </c>
      <c r="J46" s="1">
        <f t="shared" si="6"/>
        <v>-3254</v>
      </c>
      <c r="K46" s="1">
        <f t="shared" si="7"/>
        <v>41.453760345448</v>
      </c>
      <c r="L46" s="1">
        <v>2304</v>
      </c>
      <c r="M46" s="1">
        <v>2304</v>
      </c>
    </row>
    <row r="47" spans="1:13" ht="72" customHeight="1">
      <c r="A47" s="16"/>
      <c r="B47" s="20"/>
      <c r="C47" s="13" t="s">
        <v>19</v>
      </c>
      <c r="D47" s="12" t="s">
        <v>20</v>
      </c>
      <c r="E47" s="2">
        <v>4580848.02</v>
      </c>
      <c r="F47" s="2">
        <v>5410824.16</v>
      </c>
      <c r="G47" s="6">
        <v>2129748.48</v>
      </c>
      <c r="H47" s="1">
        <f t="shared" si="4"/>
        <v>-2451099.5399999996</v>
      </c>
      <c r="I47" s="1">
        <f t="shared" si="5"/>
        <v>46.49245010315798</v>
      </c>
      <c r="J47" s="1">
        <f t="shared" si="6"/>
        <v>-3281075.68</v>
      </c>
      <c r="K47" s="1">
        <f t="shared" si="7"/>
        <v>39.36088878556349</v>
      </c>
      <c r="L47" s="6">
        <v>2129748.48</v>
      </c>
      <c r="M47" s="6">
        <v>2129748.48</v>
      </c>
    </row>
    <row r="48" spans="1:13" ht="36" customHeight="1">
      <c r="A48" s="26" t="s">
        <v>49</v>
      </c>
      <c r="B48" s="27"/>
      <c r="C48" s="27"/>
      <c r="D48" s="7" t="s">
        <v>20</v>
      </c>
      <c r="E48" s="10">
        <f>E33+E35+E37+E39+E41+E43+E45+E47</f>
        <v>62914983.3</v>
      </c>
      <c r="F48" s="10">
        <f>F33+F35+F37+F39+F41+F43+F45+F47</f>
        <v>72721352.22</v>
      </c>
      <c r="G48" s="10">
        <f>G33+G35+G37+G39+G41+G43+G45+G47</f>
        <v>74480000</v>
      </c>
      <c r="H48" s="32">
        <f t="shared" si="4"/>
        <v>11565016.700000003</v>
      </c>
      <c r="I48" s="32">
        <f t="shared" si="5"/>
        <v>118.38197531556844</v>
      </c>
      <c r="J48" s="32">
        <f t="shared" si="6"/>
        <v>1758647.7800000012</v>
      </c>
      <c r="K48" s="32">
        <f t="shared" si="7"/>
        <v>102.41833756704585</v>
      </c>
      <c r="L48" s="10">
        <f>L33+L35+L37+L39+L41+L43+L45+L47</f>
        <v>74480000</v>
      </c>
      <c r="M48" s="10">
        <f>M33+M35+M37+M39+M41+M43+M45+M47</f>
        <v>74480000</v>
      </c>
    </row>
  </sheetData>
  <sheetProtection/>
  <mergeCells count="49">
    <mergeCell ref="A48:C48"/>
    <mergeCell ref="A42:A43"/>
    <mergeCell ref="B42:B43"/>
    <mergeCell ref="A44:A45"/>
    <mergeCell ref="B44:B45"/>
    <mergeCell ref="A46:A47"/>
    <mergeCell ref="B46:B47"/>
    <mergeCell ref="A38:A39"/>
    <mergeCell ref="B38:B39"/>
    <mergeCell ref="A40:A41"/>
    <mergeCell ref="B40:B41"/>
    <mergeCell ref="B29:M29"/>
    <mergeCell ref="A32:A33"/>
    <mergeCell ref="B32:B33"/>
    <mergeCell ref="A34:A35"/>
    <mergeCell ref="B34:B35"/>
    <mergeCell ref="A36:A37"/>
    <mergeCell ref="B36:B37"/>
    <mergeCell ref="A12:A13"/>
    <mergeCell ref="B12:B13"/>
    <mergeCell ref="A14:A15"/>
    <mergeCell ref="B14:B15"/>
    <mergeCell ref="A16:A17"/>
    <mergeCell ref="B16:B17"/>
    <mergeCell ref="A28:C28"/>
    <mergeCell ref="A18:A19"/>
    <mergeCell ref="B18:B19"/>
    <mergeCell ref="A20:A21"/>
    <mergeCell ref="B20:B21"/>
    <mergeCell ref="A22:A23"/>
    <mergeCell ref="B22:B23"/>
    <mergeCell ref="A24:A25"/>
    <mergeCell ref="B24:B25"/>
    <mergeCell ref="A26:A27"/>
    <mergeCell ref="B26:B27"/>
    <mergeCell ref="B10:B11"/>
    <mergeCell ref="A1:M1"/>
    <mergeCell ref="A3:A4"/>
    <mergeCell ref="B3:B4"/>
    <mergeCell ref="C3:C4"/>
    <mergeCell ref="D3:D4"/>
    <mergeCell ref="E3:E4"/>
    <mergeCell ref="F3:F4"/>
    <mergeCell ref="B5:M5"/>
    <mergeCell ref="A6:A7"/>
    <mergeCell ref="B6:B7"/>
    <mergeCell ref="A8:A9"/>
    <mergeCell ref="B8:B9"/>
    <mergeCell ref="A10:A1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Boyko</dc:creator>
  <cp:keywords/>
  <dc:description/>
  <cp:lastModifiedBy>Пшоняк</cp:lastModifiedBy>
  <cp:lastPrinted>2020-12-09T02:27:55Z</cp:lastPrinted>
  <dcterms:created xsi:type="dcterms:W3CDTF">2020-12-08T03:56:37Z</dcterms:created>
  <dcterms:modified xsi:type="dcterms:W3CDTF">2020-12-09T02:27:57Z</dcterms:modified>
  <cp:category/>
  <cp:version/>
  <cp:contentType/>
  <cp:contentStatus/>
</cp:coreProperties>
</file>